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showInkAnnotation="0" codeName="ThisWorkbook"/>
  <xr:revisionPtr revIDLastSave="0" documentId="13_ncr:1_{50143F33-C6C2-44F1-ABAE-B92F7717A881}" xr6:coauthVersionLast="47" xr6:coauthVersionMax="47" xr10:uidLastSave="{00000000-0000-0000-0000-000000000000}"/>
  <bookViews>
    <workbookView xWindow="-108" yWindow="-108" windowWidth="23256" windowHeight="12456" tabRatio="976" xr2:uid="{00000000-000D-0000-FFFF-FFFF00000000}"/>
  </bookViews>
  <sheets>
    <sheet name="印旛4.7" sheetId="288" r:id="rId1"/>
    <sheet name="印旛4.21" sheetId="289" r:id="rId2"/>
    <sheet name="印旛5.9" sheetId="290" r:id="rId3"/>
    <sheet name="印旛5.23" sheetId="291" r:id="rId4"/>
    <sheet name="印旛6.6" sheetId="292" r:id="rId5"/>
    <sheet name="印旛6.20" sheetId="293" r:id="rId6"/>
    <sheet name="印旛7.5" sheetId="294" r:id="rId7"/>
    <sheet name="印旛7.21" sheetId="295" r:id="rId8"/>
    <sheet name="印旛8.8" sheetId="296" r:id="rId9"/>
    <sheet name="印旛8.22" sheetId="297" r:id="rId10"/>
    <sheet name="印旛9.5" sheetId="298" r:id="rId11"/>
    <sheet name="印旛9.29" sheetId="299" r:id="rId12"/>
    <sheet name="印旛10.3" sheetId="300" r:id="rId13"/>
    <sheet name="印旛10.17" sheetId="301" r:id="rId14"/>
    <sheet name="印旛11.1" sheetId="302" r:id="rId15"/>
    <sheet name="印旛11.25" sheetId="303" r:id="rId16"/>
    <sheet name="印旛12.1" sheetId="304" r:id="rId17"/>
    <sheet name="印旛12.15" sheetId="305" r:id="rId18"/>
    <sheet name="印旛1.16" sheetId="306" r:id="rId19"/>
    <sheet name="印旛1.26" sheetId="307" r:id="rId20"/>
    <sheet name="印旛2.16" sheetId="308" r:id="rId21"/>
    <sheet name="印旛2.20" sheetId="309" r:id="rId22"/>
    <sheet name="印旛3.1" sheetId="310" r:id="rId23"/>
    <sheet name="印旛3.8" sheetId="311" r:id="rId24"/>
  </sheets>
  <definedNames>
    <definedName name="_xlnm.Print_Area" localSheetId="18">'印旛1.16'!$A$1:$Q$128</definedName>
    <definedName name="_xlnm.Print_Area" localSheetId="19">'印旛1.26'!$A$1:$Q$126</definedName>
    <definedName name="_xlnm.Print_Area" localSheetId="13">'印旛10.17'!$A$1:$Q$151</definedName>
    <definedName name="_xlnm.Print_Area" localSheetId="12">'印旛10.3'!$A$1:$O$156</definedName>
    <definedName name="_xlnm.Print_Area" localSheetId="14">'印旛11.1'!$A$1:$Q$154</definedName>
    <definedName name="_xlnm.Print_Area" localSheetId="15">'印旛11.25'!$A$1:$Q$139</definedName>
    <definedName name="_xlnm.Print_Area" localSheetId="16">'印旛12.1'!$A$1:$Q$140</definedName>
    <definedName name="_xlnm.Print_Area" localSheetId="17">'印旛12.15'!$A$1:$Q$137</definedName>
    <definedName name="_xlnm.Print_Area" localSheetId="20">'印旛2.16'!$A$1:$P$122</definedName>
    <definedName name="_xlnm.Print_Area" localSheetId="21">'印旛2.20'!$A$1:$Q$123</definedName>
    <definedName name="_xlnm.Print_Area" localSheetId="22">'印旛3.1'!$A$1:$Q$131</definedName>
    <definedName name="_xlnm.Print_Area" localSheetId="23">'印旛3.8'!$A$1:$R$126</definedName>
    <definedName name="_xlnm.Print_Area" localSheetId="1">'印旛4.21'!$A$1:$O$125</definedName>
    <definedName name="_xlnm.Print_Area" localSheetId="0">'印旛4.7'!$A$1:$O$123</definedName>
    <definedName name="_xlnm.Print_Area" localSheetId="3">'印旛5.23'!$A$1:$O$147</definedName>
    <definedName name="_xlnm.Print_Area" localSheetId="2">'印旛5.9'!$A$1:$O$146</definedName>
    <definedName name="_xlnm.Print_Area" localSheetId="5">'印旛6.20'!$A$1:$O$154</definedName>
    <definedName name="_xlnm.Print_Area" localSheetId="4">'印旛6.6'!$A$1:$O$153</definedName>
    <definedName name="_xlnm.Print_Area" localSheetId="7">'印旛7.21'!$A$1:$O$158</definedName>
    <definedName name="_xlnm.Print_Area" localSheetId="6">'印旛7.5'!$A$1:$O$156</definedName>
    <definedName name="_xlnm.Print_Area" localSheetId="9">'印旛8.22'!$A$1:$O$167</definedName>
    <definedName name="_xlnm.Print_Area" localSheetId="8">'印旛8.8'!$A$1:$O$163</definedName>
    <definedName name="_xlnm.Print_Area" localSheetId="11">'印旛9.29'!$A$1:$O$155</definedName>
    <definedName name="_xlnm.Print_Area" localSheetId="10">'印旛9.5'!$A$1:$O$160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1" i="311" l="1"/>
  <c r="M91" i="311"/>
  <c r="L91" i="311"/>
  <c r="K91" i="311"/>
  <c r="N90" i="311"/>
  <c r="M90" i="311"/>
  <c r="L90" i="311"/>
  <c r="K90" i="311"/>
  <c r="N89" i="311"/>
  <c r="M89" i="311"/>
  <c r="L89" i="311"/>
  <c r="K89" i="311"/>
  <c r="N88" i="311"/>
  <c r="M88" i="311"/>
  <c r="L88" i="311"/>
  <c r="K88" i="311"/>
  <c r="N87" i="311"/>
  <c r="M87" i="311"/>
  <c r="L87" i="311"/>
  <c r="K87" i="311"/>
  <c r="N86" i="311"/>
  <c r="M86" i="311"/>
  <c r="L86" i="311"/>
  <c r="K86" i="311"/>
  <c r="N85" i="311"/>
  <c r="M85" i="311"/>
  <c r="L85" i="311"/>
  <c r="K85" i="311"/>
  <c r="N84" i="311"/>
  <c r="M84" i="311"/>
  <c r="L84" i="311"/>
  <c r="K84" i="311"/>
  <c r="K81" i="311"/>
  <c r="X76" i="311"/>
  <c r="W76" i="311"/>
  <c r="V76" i="311"/>
  <c r="U76" i="311"/>
  <c r="X72" i="311"/>
  <c r="W72" i="311"/>
  <c r="V72" i="311"/>
  <c r="U72" i="311"/>
  <c r="X44" i="311"/>
  <c r="W44" i="311"/>
  <c r="V44" i="311"/>
  <c r="U44" i="311"/>
  <c r="X41" i="311"/>
  <c r="W41" i="311"/>
  <c r="V41" i="311"/>
  <c r="U41" i="311"/>
  <c r="X17" i="311"/>
  <c r="W17" i="311"/>
  <c r="V17" i="311"/>
  <c r="U17" i="311"/>
  <c r="T17" i="311"/>
  <c r="S17" i="311"/>
  <c r="R17" i="311"/>
  <c r="Q17" i="311"/>
  <c r="X16" i="311"/>
  <c r="W16" i="311"/>
  <c r="V16" i="311"/>
  <c r="U16" i="311"/>
  <c r="X15" i="311"/>
  <c r="W15" i="311"/>
  <c r="V15" i="311"/>
  <c r="U15" i="311"/>
  <c r="T15" i="311"/>
  <c r="S15" i="311"/>
  <c r="R15" i="311"/>
  <c r="Q15" i="311"/>
  <c r="X14" i="311"/>
  <c r="W14" i="311"/>
  <c r="V14" i="311"/>
  <c r="U14" i="311"/>
  <c r="T14" i="311"/>
  <c r="S14" i="311"/>
  <c r="R14" i="311"/>
  <c r="Q14" i="311"/>
  <c r="B14" i="311"/>
  <c r="B15" i="311" s="1"/>
  <c r="B16" i="311" s="1"/>
  <c r="B17" i="311" s="1"/>
  <c r="B18" i="311" s="1"/>
  <c r="B19" i="311" s="1"/>
  <c r="B20" i="311" s="1"/>
  <c r="B21" i="311" s="1"/>
  <c r="B22" i="311" s="1"/>
  <c r="B23" i="311" s="1"/>
  <c r="B24" i="311" s="1"/>
  <c r="B25" i="311" s="1"/>
  <c r="B26" i="311" s="1"/>
  <c r="B27" i="311" s="1"/>
  <c r="B28" i="311" s="1"/>
  <c r="B29" i="311" s="1"/>
  <c r="B30" i="311" s="1"/>
  <c r="B31" i="311" s="1"/>
  <c r="B32" i="311" s="1"/>
  <c r="B33" i="311" s="1"/>
  <c r="B34" i="311" s="1"/>
  <c r="B35" i="311" s="1"/>
  <c r="B36" i="311" s="1"/>
  <c r="B37" i="311" s="1"/>
  <c r="B38" i="311" s="1"/>
  <c r="B39" i="311" s="1"/>
  <c r="B40" i="311" s="1"/>
  <c r="B41" i="311" s="1"/>
  <c r="B42" i="311" s="1"/>
  <c r="B43" i="311" s="1"/>
  <c r="B44" i="311" s="1"/>
  <c r="B45" i="311" s="1"/>
  <c r="B46" i="311" s="1"/>
  <c r="B47" i="311" s="1"/>
  <c r="B48" i="311" s="1"/>
  <c r="B49" i="311" s="1"/>
  <c r="B50" i="311" s="1"/>
  <c r="B51" i="311" s="1"/>
  <c r="B52" i="311" s="1"/>
  <c r="B53" i="311" s="1"/>
  <c r="B54" i="311" s="1"/>
  <c r="B55" i="311" s="1"/>
  <c r="B56" i="311" s="1"/>
  <c r="B57" i="311" s="1"/>
  <c r="B58" i="311" s="1"/>
  <c r="B59" i="311" s="1"/>
  <c r="B60" i="311" s="1"/>
  <c r="B61" i="311" s="1"/>
  <c r="B62" i="311" s="1"/>
  <c r="B63" i="311" s="1"/>
  <c r="B64" i="311" s="1"/>
  <c r="B65" i="311" s="1"/>
  <c r="B66" i="311" s="1"/>
  <c r="B67" i="311" s="1"/>
  <c r="B68" i="311" s="1"/>
  <c r="B69" i="311" s="1"/>
  <c r="B70" i="311" s="1"/>
  <c r="B71" i="311" s="1"/>
  <c r="B72" i="311" s="1"/>
  <c r="B73" i="311" s="1"/>
  <c r="B74" i="311" s="1"/>
  <c r="B75" i="311" s="1"/>
  <c r="X13" i="311"/>
  <c r="W13" i="311"/>
  <c r="V13" i="311"/>
  <c r="U13" i="311"/>
  <c r="T13" i="311"/>
  <c r="S13" i="311"/>
  <c r="R13" i="311"/>
  <c r="Q13" i="311"/>
  <c r="B13" i="311"/>
  <c r="X12" i="311"/>
  <c r="W12" i="311"/>
  <c r="V12" i="311"/>
  <c r="U12" i="311"/>
  <c r="T12" i="311"/>
  <c r="S12" i="311"/>
  <c r="R12" i="311"/>
  <c r="Q12" i="311"/>
  <c r="B12" i="311"/>
  <c r="X11" i="311"/>
  <c r="W11" i="311"/>
  <c r="V11" i="311"/>
  <c r="L83" i="311" s="1"/>
  <c r="U11" i="311"/>
  <c r="T11" i="311"/>
  <c r="S11" i="311"/>
  <c r="R11" i="311"/>
  <c r="Q11" i="311"/>
  <c r="N5" i="311"/>
  <c r="N81" i="311" s="1"/>
  <c r="M5" i="311"/>
  <c r="M81" i="311" s="1"/>
  <c r="L5" i="311"/>
  <c r="L81" i="311" s="1"/>
  <c r="M83" i="311" l="1"/>
  <c r="M82" i="311" s="1"/>
  <c r="K83" i="311"/>
  <c r="K82" i="311" s="1"/>
  <c r="L82" i="311"/>
  <c r="W80" i="311"/>
  <c r="N83" i="311"/>
  <c r="N82" i="311" s="1"/>
  <c r="V80" i="311"/>
  <c r="U80" i="311"/>
  <c r="X80" i="311"/>
  <c r="N96" i="310"/>
  <c r="M96" i="310"/>
  <c r="L96" i="310"/>
  <c r="K96" i="310"/>
  <c r="N95" i="310"/>
  <c r="M95" i="310"/>
  <c r="L95" i="310"/>
  <c r="K95" i="310"/>
  <c r="N94" i="310"/>
  <c r="M94" i="310"/>
  <c r="L94" i="310"/>
  <c r="K94" i="310"/>
  <c r="N93" i="310"/>
  <c r="M93" i="310"/>
  <c r="L93" i="310"/>
  <c r="K93" i="310"/>
  <c r="N92" i="310"/>
  <c r="M92" i="310"/>
  <c r="L92" i="310"/>
  <c r="K92" i="310"/>
  <c r="N91" i="310"/>
  <c r="M91" i="310"/>
  <c r="L91" i="310"/>
  <c r="K91" i="310"/>
  <c r="N90" i="310"/>
  <c r="M90" i="310"/>
  <c r="L90" i="310"/>
  <c r="K90" i="310"/>
  <c r="N89" i="310"/>
  <c r="M89" i="310"/>
  <c r="L89" i="310"/>
  <c r="K89" i="310"/>
  <c r="K86" i="310"/>
  <c r="X81" i="310"/>
  <c r="W81" i="310"/>
  <c r="V81" i="310"/>
  <c r="U81" i="310"/>
  <c r="X77" i="310"/>
  <c r="W77" i="310"/>
  <c r="V77" i="310"/>
  <c r="U77" i="310"/>
  <c r="X45" i="310"/>
  <c r="W45" i="310"/>
  <c r="V45" i="310"/>
  <c r="U45" i="310"/>
  <c r="X42" i="310"/>
  <c r="W42" i="310"/>
  <c r="V42" i="310"/>
  <c r="U42" i="310"/>
  <c r="X23" i="310"/>
  <c r="W23" i="310"/>
  <c r="V23" i="310"/>
  <c r="U23" i="310"/>
  <c r="X17" i="310"/>
  <c r="W17" i="310"/>
  <c r="V17" i="310"/>
  <c r="U17" i="310"/>
  <c r="T17" i="310"/>
  <c r="S17" i="310"/>
  <c r="R17" i="310"/>
  <c r="Q17" i="310"/>
  <c r="X16" i="310"/>
  <c r="W16" i="310"/>
  <c r="V16" i="310"/>
  <c r="U16" i="310"/>
  <c r="X15" i="310"/>
  <c r="W15" i="310"/>
  <c r="V15" i="310"/>
  <c r="U15" i="310"/>
  <c r="T15" i="310"/>
  <c r="S15" i="310"/>
  <c r="R15" i="310"/>
  <c r="Q15" i="310"/>
  <c r="X14" i="310"/>
  <c r="W14" i="310"/>
  <c r="V14" i="310"/>
  <c r="U14" i="310"/>
  <c r="T14" i="310"/>
  <c r="S14" i="310"/>
  <c r="R14" i="310"/>
  <c r="Q14" i="310"/>
  <c r="X13" i="310"/>
  <c r="W13" i="310"/>
  <c r="V13" i="310"/>
  <c r="U13" i="310"/>
  <c r="T13" i="310"/>
  <c r="S13" i="310"/>
  <c r="R13" i="310"/>
  <c r="Q13" i="310"/>
  <c r="X12" i="310"/>
  <c r="W12" i="310"/>
  <c r="V12" i="310"/>
  <c r="U12" i="310"/>
  <c r="T12" i="310"/>
  <c r="S12" i="310"/>
  <c r="R12" i="310"/>
  <c r="Q12" i="310"/>
  <c r="B12" i="310"/>
  <c r="B13" i="310" s="1"/>
  <c r="B14" i="310" s="1"/>
  <c r="B15" i="310" s="1"/>
  <c r="B16" i="310" s="1"/>
  <c r="B17" i="310" s="1"/>
  <c r="B18" i="310" s="1"/>
  <c r="B19" i="310" s="1"/>
  <c r="B20" i="310" s="1"/>
  <c r="B21" i="310" s="1"/>
  <c r="B22" i="310" s="1"/>
  <c r="B23" i="310" s="1"/>
  <c r="B24" i="310" s="1"/>
  <c r="B25" i="310" s="1"/>
  <c r="B26" i="310" s="1"/>
  <c r="B27" i="310" s="1"/>
  <c r="B28" i="310" s="1"/>
  <c r="B29" i="310" s="1"/>
  <c r="B30" i="310" s="1"/>
  <c r="B31" i="310" s="1"/>
  <c r="B32" i="310" s="1"/>
  <c r="B33" i="310" s="1"/>
  <c r="B34" i="310" s="1"/>
  <c r="B35" i="310" s="1"/>
  <c r="B36" i="310" s="1"/>
  <c r="B37" i="310" s="1"/>
  <c r="B38" i="310" s="1"/>
  <c r="B39" i="310" s="1"/>
  <c r="B40" i="310" s="1"/>
  <c r="B41" i="310" s="1"/>
  <c r="B42" i="310" s="1"/>
  <c r="B43" i="310" s="1"/>
  <c r="B44" i="310" s="1"/>
  <c r="B45" i="310" s="1"/>
  <c r="B46" i="310" s="1"/>
  <c r="B47" i="310" s="1"/>
  <c r="B48" i="310" s="1"/>
  <c r="B49" i="310" s="1"/>
  <c r="B50" i="310" s="1"/>
  <c r="B51" i="310" s="1"/>
  <c r="B52" i="310" s="1"/>
  <c r="B53" i="310" s="1"/>
  <c r="B54" i="310" s="1"/>
  <c r="B55" i="310" s="1"/>
  <c r="B56" i="310" s="1"/>
  <c r="B57" i="310" s="1"/>
  <c r="B58" i="310" s="1"/>
  <c r="B59" i="310" s="1"/>
  <c r="B60" i="310" s="1"/>
  <c r="B61" i="310" s="1"/>
  <c r="B62" i="310" s="1"/>
  <c r="B63" i="310" s="1"/>
  <c r="B64" i="310" s="1"/>
  <c r="B65" i="310" s="1"/>
  <c r="B66" i="310" s="1"/>
  <c r="B67" i="310" s="1"/>
  <c r="B68" i="310" s="1"/>
  <c r="B69" i="310" s="1"/>
  <c r="B70" i="310" s="1"/>
  <c r="B71" i="310" s="1"/>
  <c r="B72" i="310" s="1"/>
  <c r="B73" i="310" s="1"/>
  <c r="B74" i="310" s="1"/>
  <c r="B75" i="310" s="1"/>
  <c r="B76" i="310" s="1"/>
  <c r="B77" i="310" s="1"/>
  <c r="B78" i="310" s="1"/>
  <c r="B79" i="310" s="1"/>
  <c r="B80" i="310" s="1"/>
  <c r="X11" i="310"/>
  <c r="W11" i="310"/>
  <c r="V11" i="310"/>
  <c r="U11" i="310"/>
  <c r="K88" i="310" s="1"/>
  <c r="T11" i="310"/>
  <c r="S11" i="310"/>
  <c r="R11" i="310"/>
  <c r="Q11" i="310"/>
  <c r="N5" i="310"/>
  <c r="N86" i="310" s="1"/>
  <c r="M5" i="310"/>
  <c r="M86" i="310" s="1"/>
  <c r="L5" i="310"/>
  <c r="L86" i="310" s="1"/>
  <c r="M88" i="310" l="1"/>
  <c r="L88" i="310"/>
  <c r="L87" i="310" s="1"/>
  <c r="U85" i="310"/>
  <c r="M87" i="310"/>
  <c r="N88" i="310"/>
  <c r="N87" i="310" s="1"/>
  <c r="K87" i="310"/>
  <c r="W85" i="310"/>
  <c r="X85" i="310"/>
  <c r="V85" i="310"/>
  <c r="N88" i="309"/>
  <c r="M88" i="309"/>
  <c r="L88" i="309"/>
  <c r="K88" i="309"/>
  <c r="N87" i="309"/>
  <c r="M87" i="309"/>
  <c r="L87" i="309"/>
  <c r="K87" i="309"/>
  <c r="N86" i="309"/>
  <c r="M86" i="309"/>
  <c r="L86" i="309"/>
  <c r="K86" i="309"/>
  <c r="N85" i="309"/>
  <c r="M85" i="309"/>
  <c r="L85" i="309"/>
  <c r="K85" i="309"/>
  <c r="N84" i="309"/>
  <c r="M84" i="309"/>
  <c r="L84" i="309"/>
  <c r="K84" i="309"/>
  <c r="N83" i="309"/>
  <c r="M83" i="309"/>
  <c r="L83" i="309"/>
  <c r="K83" i="309"/>
  <c r="N82" i="309"/>
  <c r="M82" i="309"/>
  <c r="L82" i="309"/>
  <c r="K82" i="309"/>
  <c r="N81" i="309"/>
  <c r="M81" i="309"/>
  <c r="L81" i="309"/>
  <c r="K81" i="309"/>
  <c r="K78" i="309"/>
  <c r="X73" i="309"/>
  <c r="W73" i="309"/>
  <c r="V73" i="309"/>
  <c r="U73" i="309"/>
  <c r="X69" i="309"/>
  <c r="W69" i="309"/>
  <c r="V69" i="309"/>
  <c r="U69" i="309"/>
  <c r="X45" i="309"/>
  <c r="W45" i="309"/>
  <c r="V45" i="309"/>
  <c r="U45" i="309"/>
  <c r="X18" i="309"/>
  <c r="W18" i="309"/>
  <c r="V18" i="309"/>
  <c r="U18" i="309"/>
  <c r="T18" i="309"/>
  <c r="S18" i="309"/>
  <c r="R18" i="309"/>
  <c r="Q18" i="309"/>
  <c r="X17" i="309"/>
  <c r="W17" i="309"/>
  <c r="V17" i="309"/>
  <c r="U17" i="309"/>
  <c r="X16" i="309"/>
  <c r="W16" i="309"/>
  <c r="V16" i="309"/>
  <c r="U16" i="309"/>
  <c r="T16" i="309"/>
  <c r="S16" i="309"/>
  <c r="R16" i="309"/>
  <c r="Q16" i="309"/>
  <c r="X15" i="309"/>
  <c r="W15" i="309"/>
  <c r="V15" i="309"/>
  <c r="U15" i="309"/>
  <c r="T15" i="309"/>
  <c r="S15" i="309"/>
  <c r="R15" i="309"/>
  <c r="Q15" i="309"/>
  <c r="X14" i="309"/>
  <c r="W14" i="309"/>
  <c r="V14" i="309"/>
  <c r="U14" i="309"/>
  <c r="T14" i="309"/>
  <c r="S14" i="309"/>
  <c r="R14" i="309"/>
  <c r="Q14" i="309"/>
  <c r="X13" i="309"/>
  <c r="W13" i="309"/>
  <c r="V13" i="309"/>
  <c r="U13" i="309"/>
  <c r="T13" i="309"/>
  <c r="S13" i="309"/>
  <c r="R13" i="309"/>
  <c r="Q13" i="309"/>
  <c r="X12" i="309"/>
  <c r="W12" i="309"/>
  <c r="V12" i="309"/>
  <c r="U12" i="309"/>
  <c r="T12" i="309"/>
  <c r="S12" i="309"/>
  <c r="R12" i="309"/>
  <c r="Q12" i="309"/>
  <c r="B12" i="309"/>
  <c r="B13" i="309" s="1"/>
  <c r="B14" i="309" s="1"/>
  <c r="B15" i="309" s="1"/>
  <c r="B16" i="309" s="1"/>
  <c r="B17" i="309" s="1"/>
  <c r="B18" i="309" s="1"/>
  <c r="B19" i="309" s="1"/>
  <c r="B20" i="309" s="1"/>
  <c r="B21" i="309" s="1"/>
  <c r="B22" i="309" s="1"/>
  <c r="B23" i="309" s="1"/>
  <c r="B24" i="309" s="1"/>
  <c r="B25" i="309" s="1"/>
  <c r="B26" i="309" s="1"/>
  <c r="B27" i="309" s="1"/>
  <c r="B28" i="309" s="1"/>
  <c r="B29" i="309" s="1"/>
  <c r="B30" i="309" s="1"/>
  <c r="B31" i="309" s="1"/>
  <c r="B32" i="309" s="1"/>
  <c r="B33" i="309" s="1"/>
  <c r="B34" i="309" s="1"/>
  <c r="B35" i="309" s="1"/>
  <c r="B36" i="309" s="1"/>
  <c r="B37" i="309" s="1"/>
  <c r="B38" i="309" s="1"/>
  <c r="B39" i="309" s="1"/>
  <c r="B40" i="309" s="1"/>
  <c r="B41" i="309" s="1"/>
  <c r="B42" i="309" s="1"/>
  <c r="B43" i="309" s="1"/>
  <c r="B44" i="309" s="1"/>
  <c r="B45" i="309" s="1"/>
  <c r="B46" i="309" s="1"/>
  <c r="B47" i="309" s="1"/>
  <c r="B48" i="309" s="1"/>
  <c r="B49" i="309" s="1"/>
  <c r="B50" i="309" s="1"/>
  <c r="B51" i="309" s="1"/>
  <c r="B52" i="309" s="1"/>
  <c r="B53" i="309" s="1"/>
  <c r="B54" i="309" s="1"/>
  <c r="B55" i="309" s="1"/>
  <c r="B56" i="309" s="1"/>
  <c r="B57" i="309" s="1"/>
  <c r="B58" i="309" s="1"/>
  <c r="B59" i="309" s="1"/>
  <c r="B60" i="309" s="1"/>
  <c r="B61" i="309" s="1"/>
  <c r="B62" i="309" s="1"/>
  <c r="B63" i="309" s="1"/>
  <c r="B64" i="309" s="1"/>
  <c r="B65" i="309" s="1"/>
  <c r="B66" i="309" s="1"/>
  <c r="B67" i="309" s="1"/>
  <c r="B68" i="309" s="1"/>
  <c r="B69" i="309" s="1"/>
  <c r="B70" i="309" s="1"/>
  <c r="B71" i="309" s="1"/>
  <c r="B72" i="309" s="1"/>
  <c r="X11" i="309"/>
  <c r="W11" i="309"/>
  <c r="V11" i="309"/>
  <c r="U11" i="309"/>
  <c r="K80" i="309" s="1"/>
  <c r="T11" i="309"/>
  <c r="S11" i="309"/>
  <c r="R11" i="309"/>
  <c r="Q11" i="309"/>
  <c r="N5" i="309"/>
  <c r="N78" i="309" s="1"/>
  <c r="M5" i="309"/>
  <c r="M78" i="309" s="1"/>
  <c r="L5" i="309"/>
  <c r="L78" i="309" s="1"/>
  <c r="K79" i="309" l="1"/>
  <c r="V77" i="309"/>
  <c r="N80" i="309"/>
  <c r="N79" i="309" s="1"/>
  <c r="X77" i="309"/>
  <c r="L80" i="309"/>
  <c r="L79" i="309" s="1"/>
  <c r="M80" i="309"/>
  <c r="M79" i="309" s="1"/>
  <c r="W77" i="309"/>
  <c r="U77" i="309"/>
  <c r="N87" i="308"/>
  <c r="M87" i="308"/>
  <c r="L87" i="308"/>
  <c r="K87" i="308"/>
  <c r="N86" i="308"/>
  <c r="M86" i="308"/>
  <c r="L86" i="308"/>
  <c r="K86" i="308"/>
  <c r="N85" i="308"/>
  <c r="M85" i="308"/>
  <c r="L85" i="308"/>
  <c r="K85" i="308"/>
  <c r="N84" i="308"/>
  <c r="M84" i="308"/>
  <c r="L84" i="308"/>
  <c r="K84" i="308"/>
  <c r="N83" i="308"/>
  <c r="M83" i="308"/>
  <c r="L83" i="308"/>
  <c r="K83" i="308"/>
  <c r="N82" i="308"/>
  <c r="M82" i="308"/>
  <c r="L82" i="308"/>
  <c r="K82" i="308"/>
  <c r="N81" i="308"/>
  <c r="M81" i="308"/>
  <c r="L81" i="308"/>
  <c r="K81" i="308"/>
  <c r="N80" i="308"/>
  <c r="M80" i="308"/>
  <c r="L80" i="308"/>
  <c r="K80" i="308"/>
  <c r="K77" i="308"/>
  <c r="X72" i="308"/>
  <c r="W72" i="308"/>
  <c r="V72" i="308"/>
  <c r="U72" i="308"/>
  <c r="X68" i="308"/>
  <c r="W68" i="308"/>
  <c r="V68" i="308"/>
  <c r="U68" i="308"/>
  <c r="X40" i="308"/>
  <c r="W40" i="308"/>
  <c r="V40" i="308"/>
  <c r="U40" i="308"/>
  <c r="X16" i="308"/>
  <c r="W16" i="308"/>
  <c r="V16" i="308"/>
  <c r="U16" i="308"/>
  <c r="T16" i="308"/>
  <c r="S16" i="308"/>
  <c r="R16" i="308"/>
  <c r="Q16" i="308"/>
  <c r="X15" i="308"/>
  <c r="W15" i="308"/>
  <c r="V15" i="308"/>
  <c r="U15" i="308"/>
  <c r="X14" i="308"/>
  <c r="W14" i="308"/>
  <c r="V14" i="308"/>
  <c r="U14" i="308"/>
  <c r="T14" i="308"/>
  <c r="S14" i="308"/>
  <c r="R14" i="308"/>
  <c r="Q14" i="308"/>
  <c r="X13" i="308"/>
  <c r="W13" i="308"/>
  <c r="V13" i="308"/>
  <c r="U13" i="308"/>
  <c r="T13" i="308"/>
  <c r="S13" i="308"/>
  <c r="R13" i="308"/>
  <c r="Q13" i="308"/>
  <c r="X12" i="308"/>
  <c r="W12" i="308"/>
  <c r="V12" i="308"/>
  <c r="U12" i="308"/>
  <c r="T12" i="308"/>
  <c r="S12" i="308"/>
  <c r="R12" i="308"/>
  <c r="Q12" i="308"/>
  <c r="B12" i="308"/>
  <c r="B13" i="308" s="1"/>
  <c r="B14" i="308" s="1"/>
  <c r="B15" i="308" s="1"/>
  <c r="B16" i="308" s="1"/>
  <c r="B17" i="308" s="1"/>
  <c r="B18" i="308" s="1"/>
  <c r="B19" i="308" s="1"/>
  <c r="B20" i="308" s="1"/>
  <c r="B21" i="308" s="1"/>
  <c r="B22" i="308" s="1"/>
  <c r="B23" i="308" s="1"/>
  <c r="B24" i="308" s="1"/>
  <c r="B25" i="308" s="1"/>
  <c r="B26" i="308" s="1"/>
  <c r="B27" i="308" s="1"/>
  <c r="B28" i="308" s="1"/>
  <c r="B29" i="308" s="1"/>
  <c r="B30" i="308" s="1"/>
  <c r="B31" i="308" s="1"/>
  <c r="B32" i="308" s="1"/>
  <c r="B33" i="308" s="1"/>
  <c r="B34" i="308" s="1"/>
  <c r="B35" i="308" s="1"/>
  <c r="B36" i="308" s="1"/>
  <c r="B37" i="308" s="1"/>
  <c r="B38" i="308" s="1"/>
  <c r="B39" i="308" s="1"/>
  <c r="B40" i="308" s="1"/>
  <c r="B41" i="308" s="1"/>
  <c r="B42" i="308" s="1"/>
  <c r="B43" i="308" s="1"/>
  <c r="B44" i="308" s="1"/>
  <c r="B45" i="308" s="1"/>
  <c r="B46" i="308" s="1"/>
  <c r="B47" i="308" s="1"/>
  <c r="B48" i="308" s="1"/>
  <c r="B49" i="308" s="1"/>
  <c r="B50" i="308" s="1"/>
  <c r="B51" i="308" s="1"/>
  <c r="B52" i="308" s="1"/>
  <c r="B53" i="308" s="1"/>
  <c r="B54" i="308" s="1"/>
  <c r="B55" i="308" s="1"/>
  <c r="B56" i="308" s="1"/>
  <c r="B57" i="308" s="1"/>
  <c r="B58" i="308" s="1"/>
  <c r="B59" i="308" s="1"/>
  <c r="B60" i="308" s="1"/>
  <c r="B61" i="308" s="1"/>
  <c r="B62" i="308" s="1"/>
  <c r="B63" i="308" s="1"/>
  <c r="B64" i="308" s="1"/>
  <c r="B65" i="308" s="1"/>
  <c r="B66" i="308" s="1"/>
  <c r="B67" i="308" s="1"/>
  <c r="B68" i="308" s="1"/>
  <c r="B69" i="308" s="1"/>
  <c r="B70" i="308" s="1"/>
  <c r="B71" i="308" s="1"/>
  <c r="X11" i="308"/>
  <c r="W11" i="308"/>
  <c r="V11" i="308"/>
  <c r="U11" i="308"/>
  <c r="T11" i="308"/>
  <c r="S11" i="308"/>
  <c r="R11" i="308"/>
  <c r="Q11" i="308"/>
  <c r="N5" i="308"/>
  <c r="N77" i="308" s="1"/>
  <c r="M5" i="308"/>
  <c r="M77" i="308" s="1"/>
  <c r="L5" i="308"/>
  <c r="L77" i="308" s="1"/>
  <c r="L79" i="308" l="1"/>
  <c r="N79" i="308"/>
  <c r="N78" i="308" s="1"/>
  <c r="K79" i="308"/>
  <c r="K78" i="308" s="1"/>
  <c r="L78" i="308"/>
  <c r="M79" i="308"/>
  <c r="M78" i="308" s="1"/>
  <c r="V76" i="308"/>
  <c r="U76" i="308"/>
  <c r="W76" i="308"/>
  <c r="X76" i="308"/>
  <c r="N91" i="307"/>
  <c r="M91" i="307"/>
  <c r="L91" i="307"/>
  <c r="K91" i="307"/>
  <c r="N90" i="307"/>
  <c r="M90" i="307"/>
  <c r="L90" i="307"/>
  <c r="K90" i="307"/>
  <c r="N89" i="307"/>
  <c r="M89" i="307"/>
  <c r="L89" i="307"/>
  <c r="K89" i="307"/>
  <c r="N88" i="307"/>
  <c r="M88" i="307"/>
  <c r="L88" i="307"/>
  <c r="K88" i="307"/>
  <c r="N87" i="307"/>
  <c r="M87" i="307"/>
  <c r="L87" i="307"/>
  <c r="K87" i="307"/>
  <c r="N86" i="307"/>
  <c r="M86" i="307"/>
  <c r="L86" i="307"/>
  <c r="K86" i="307"/>
  <c r="N85" i="307"/>
  <c r="M85" i="307"/>
  <c r="L85" i="307"/>
  <c r="K85" i="307"/>
  <c r="N84" i="307"/>
  <c r="M84" i="307"/>
  <c r="L84" i="307"/>
  <c r="K84" i="307"/>
  <c r="K81" i="307"/>
  <c r="X76" i="307"/>
  <c r="W76" i="307"/>
  <c r="V76" i="307"/>
  <c r="U76" i="307"/>
  <c r="X72" i="307"/>
  <c r="W72" i="307"/>
  <c r="V72" i="307"/>
  <c r="U72" i="307"/>
  <c r="X47" i="307"/>
  <c r="W47" i="307"/>
  <c r="V47" i="307"/>
  <c r="U47" i="307"/>
  <c r="X27" i="307"/>
  <c r="W27" i="307"/>
  <c r="V27" i="307"/>
  <c r="U27" i="307"/>
  <c r="X20" i="307"/>
  <c r="W20" i="307"/>
  <c r="V20" i="307"/>
  <c r="U20" i="307"/>
  <c r="T20" i="307"/>
  <c r="S20" i="307"/>
  <c r="R20" i="307"/>
  <c r="Q20" i="307"/>
  <c r="X19" i="307"/>
  <c r="W19" i="307"/>
  <c r="V19" i="307"/>
  <c r="U19" i="307"/>
  <c r="X17" i="307"/>
  <c r="W17" i="307"/>
  <c r="V17" i="307"/>
  <c r="U17" i="307"/>
  <c r="T17" i="307"/>
  <c r="S17" i="307"/>
  <c r="R17" i="307"/>
  <c r="Q17" i="307"/>
  <c r="X16" i="307"/>
  <c r="W16" i="307"/>
  <c r="V16" i="307"/>
  <c r="U16" i="307"/>
  <c r="T16" i="307"/>
  <c r="S16" i="307"/>
  <c r="R16" i="307"/>
  <c r="Q16" i="307"/>
  <c r="X15" i="307"/>
  <c r="W15" i="307"/>
  <c r="V15" i="307"/>
  <c r="U15" i="307"/>
  <c r="T15" i="307"/>
  <c r="S15" i="307"/>
  <c r="R15" i="307"/>
  <c r="Q15" i="307"/>
  <c r="X14" i="307"/>
  <c r="W14" i="307"/>
  <c r="V14" i="307"/>
  <c r="U14" i="307"/>
  <c r="T14" i="307"/>
  <c r="S14" i="307"/>
  <c r="R14" i="307"/>
  <c r="Q14" i="307"/>
  <c r="X13" i="307"/>
  <c r="W13" i="307"/>
  <c r="V13" i="307"/>
  <c r="U13" i="307"/>
  <c r="T13" i="307"/>
  <c r="S13" i="307"/>
  <c r="R13" i="307"/>
  <c r="Q13" i="307"/>
  <c r="X12" i="307"/>
  <c r="W12" i="307"/>
  <c r="V12" i="307"/>
  <c r="U12" i="307"/>
  <c r="T12" i="307"/>
  <c r="S12" i="307"/>
  <c r="R12" i="307"/>
  <c r="Q12" i="307"/>
  <c r="B12" i="307"/>
  <c r="B13" i="307" s="1"/>
  <c r="B14" i="307" s="1"/>
  <c r="B15" i="307" s="1"/>
  <c r="B16" i="307" s="1"/>
  <c r="B17" i="307" s="1"/>
  <c r="B18" i="307" s="1"/>
  <c r="B19" i="307" s="1"/>
  <c r="B20" i="307" s="1"/>
  <c r="B21" i="307" s="1"/>
  <c r="B22" i="307" s="1"/>
  <c r="B23" i="307" s="1"/>
  <c r="B24" i="307" s="1"/>
  <c r="B25" i="307" s="1"/>
  <c r="B26" i="307" s="1"/>
  <c r="B27" i="307" s="1"/>
  <c r="B28" i="307" s="1"/>
  <c r="B29" i="307" s="1"/>
  <c r="B30" i="307" s="1"/>
  <c r="B31" i="307" s="1"/>
  <c r="B32" i="307" s="1"/>
  <c r="B33" i="307" s="1"/>
  <c r="B34" i="307" s="1"/>
  <c r="B35" i="307" s="1"/>
  <c r="B36" i="307" s="1"/>
  <c r="B37" i="307" s="1"/>
  <c r="B38" i="307" s="1"/>
  <c r="B39" i="307" s="1"/>
  <c r="B40" i="307" s="1"/>
  <c r="B41" i="307" s="1"/>
  <c r="B42" i="307" s="1"/>
  <c r="B43" i="307" s="1"/>
  <c r="B44" i="307" s="1"/>
  <c r="B45" i="307" s="1"/>
  <c r="B46" i="307" s="1"/>
  <c r="B47" i="307" s="1"/>
  <c r="B48" i="307" s="1"/>
  <c r="B49" i="307" s="1"/>
  <c r="B50" i="307" s="1"/>
  <c r="B51" i="307" s="1"/>
  <c r="B52" i="307" s="1"/>
  <c r="B53" i="307" s="1"/>
  <c r="B54" i="307" s="1"/>
  <c r="B55" i="307" s="1"/>
  <c r="B56" i="307" s="1"/>
  <c r="B57" i="307" s="1"/>
  <c r="B58" i="307" s="1"/>
  <c r="B59" i="307" s="1"/>
  <c r="B60" i="307" s="1"/>
  <c r="B61" i="307" s="1"/>
  <c r="B62" i="307" s="1"/>
  <c r="B63" i="307" s="1"/>
  <c r="B64" i="307" s="1"/>
  <c r="B65" i="307" s="1"/>
  <c r="B66" i="307" s="1"/>
  <c r="B67" i="307" s="1"/>
  <c r="B68" i="307" s="1"/>
  <c r="B69" i="307" s="1"/>
  <c r="B70" i="307" s="1"/>
  <c r="B71" i="307" s="1"/>
  <c r="B72" i="307" s="1"/>
  <c r="B73" i="307" s="1"/>
  <c r="B74" i="307" s="1"/>
  <c r="B75" i="307" s="1"/>
  <c r="X11" i="307"/>
  <c r="W11" i="307"/>
  <c r="V11" i="307"/>
  <c r="U11" i="307"/>
  <c r="T11" i="307"/>
  <c r="S11" i="307"/>
  <c r="R11" i="307"/>
  <c r="Q11" i="307"/>
  <c r="N5" i="307"/>
  <c r="N81" i="307" s="1"/>
  <c r="M5" i="307"/>
  <c r="M81" i="307" s="1"/>
  <c r="L5" i="307"/>
  <c r="L81" i="307" s="1"/>
  <c r="L83" i="307" l="1"/>
  <c r="K83" i="307"/>
  <c r="K82" i="307" s="1"/>
  <c r="L82" i="307"/>
  <c r="N83" i="307"/>
  <c r="N82" i="307" s="1"/>
  <c r="M83" i="307"/>
  <c r="M82" i="307" s="1"/>
  <c r="U80" i="307"/>
  <c r="V80" i="307"/>
  <c r="W80" i="307"/>
  <c r="X80" i="307"/>
  <c r="N93" i="306" l="1"/>
  <c r="M93" i="306"/>
  <c r="L93" i="306"/>
  <c r="K93" i="306"/>
  <c r="N92" i="306"/>
  <c r="M92" i="306"/>
  <c r="L92" i="306"/>
  <c r="K92" i="306"/>
  <c r="N91" i="306"/>
  <c r="M91" i="306"/>
  <c r="L91" i="306"/>
  <c r="K91" i="306"/>
  <c r="N90" i="306"/>
  <c r="M90" i="306"/>
  <c r="L90" i="306"/>
  <c r="K90" i="306"/>
  <c r="N89" i="306"/>
  <c r="M89" i="306"/>
  <c r="L89" i="306"/>
  <c r="K89" i="306"/>
  <c r="N88" i="306"/>
  <c r="M88" i="306"/>
  <c r="L88" i="306"/>
  <c r="K88" i="306"/>
  <c r="N87" i="306"/>
  <c r="M87" i="306"/>
  <c r="L87" i="306"/>
  <c r="K87" i="306"/>
  <c r="N86" i="306"/>
  <c r="M86" i="306"/>
  <c r="L86" i="306"/>
  <c r="K86" i="306"/>
  <c r="K83" i="306"/>
  <c r="X78" i="306"/>
  <c r="W78" i="306"/>
  <c r="V78" i="306"/>
  <c r="U78" i="306"/>
  <c r="X74" i="306"/>
  <c r="W74" i="306"/>
  <c r="V74" i="306"/>
  <c r="U74" i="306"/>
  <c r="X47" i="306"/>
  <c r="W47" i="306"/>
  <c r="V47" i="306"/>
  <c r="U47" i="306"/>
  <c r="X44" i="306"/>
  <c r="W44" i="306"/>
  <c r="V44" i="306"/>
  <c r="U44" i="306"/>
  <c r="X24" i="306"/>
  <c r="W24" i="306"/>
  <c r="V24" i="306"/>
  <c r="U24" i="306"/>
  <c r="X18" i="306"/>
  <c r="W18" i="306"/>
  <c r="V18" i="306"/>
  <c r="U18" i="306"/>
  <c r="T18" i="306"/>
  <c r="S18" i="306"/>
  <c r="R18" i="306"/>
  <c r="Q18" i="306"/>
  <c r="X17" i="306"/>
  <c r="W17" i="306"/>
  <c r="V17" i="306"/>
  <c r="U17" i="306"/>
  <c r="X16" i="306"/>
  <c r="W16" i="306"/>
  <c r="V16" i="306"/>
  <c r="U16" i="306"/>
  <c r="T16" i="306"/>
  <c r="S16" i="306"/>
  <c r="R16" i="306"/>
  <c r="Q16" i="306"/>
  <c r="X15" i="306"/>
  <c r="W15" i="306"/>
  <c r="V15" i="306"/>
  <c r="U15" i="306"/>
  <c r="T15" i="306"/>
  <c r="S15" i="306"/>
  <c r="R15" i="306"/>
  <c r="Q15" i="306"/>
  <c r="X14" i="306"/>
  <c r="W14" i="306"/>
  <c r="V14" i="306"/>
  <c r="U14" i="306"/>
  <c r="T14" i="306"/>
  <c r="S14" i="306"/>
  <c r="R14" i="306"/>
  <c r="Q14" i="306"/>
  <c r="X13" i="306"/>
  <c r="W13" i="306"/>
  <c r="V13" i="306"/>
  <c r="U13" i="306"/>
  <c r="T13" i="306"/>
  <c r="S13" i="306"/>
  <c r="R13" i="306"/>
  <c r="Q13" i="306"/>
  <c r="X12" i="306"/>
  <c r="W12" i="306"/>
  <c r="V12" i="306"/>
  <c r="U12" i="306"/>
  <c r="T12" i="306"/>
  <c r="S12" i="306"/>
  <c r="R12" i="306"/>
  <c r="Q12" i="306"/>
  <c r="B12" i="306"/>
  <c r="B13" i="306" s="1"/>
  <c r="B14" i="306" s="1"/>
  <c r="B15" i="306" s="1"/>
  <c r="B16" i="306" s="1"/>
  <c r="B17" i="306" s="1"/>
  <c r="B18" i="306" s="1"/>
  <c r="B19" i="306" s="1"/>
  <c r="B20" i="306" s="1"/>
  <c r="B21" i="306" s="1"/>
  <c r="B22" i="306" s="1"/>
  <c r="B23" i="306" s="1"/>
  <c r="B24" i="306" s="1"/>
  <c r="B25" i="306" s="1"/>
  <c r="B26" i="306" s="1"/>
  <c r="B27" i="306" s="1"/>
  <c r="B28" i="306" s="1"/>
  <c r="B29" i="306" s="1"/>
  <c r="B30" i="306" s="1"/>
  <c r="B31" i="306" s="1"/>
  <c r="B32" i="306" s="1"/>
  <c r="B33" i="306" s="1"/>
  <c r="B34" i="306" s="1"/>
  <c r="B35" i="306" s="1"/>
  <c r="B36" i="306" s="1"/>
  <c r="B37" i="306" s="1"/>
  <c r="B38" i="306" s="1"/>
  <c r="B39" i="306" s="1"/>
  <c r="B40" i="306" s="1"/>
  <c r="B41" i="306" s="1"/>
  <c r="B42" i="306" s="1"/>
  <c r="B43" i="306" s="1"/>
  <c r="B44" i="306" s="1"/>
  <c r="B45" i="306" s="1"/>
  <c r="B46" i="306" s="1"/>
  <c r="B47" i="306" s="1"/>
  <c r="B48" i="306" s="1"/>
  <c r="B49" i="306" s="1"/>
  <c r="B50" i="306" s="1"/>
  <c r="B51" i="306" s="1"/>
  <c r="B52" i="306" s="1"/>
  <c r="B53" i="306" s="1"/>
  <c r="B54" i="306" s="1"/>
  <c r="B55" i="306" s="1"/>
  <c r="B56" i="306" s="1"/>
  <c r="B57" i="306" s="1"/>
  <c r="B58" i="306" s="1"/>
  <c r="B59" i="306" s="1"/>
  <c r="B60" i="306" s="1"/>
  <c r="B61" i="306" s="1"/>
  <c r="B62" i="306" s="1"/>
  <c r="B63" i="306" s="1"/>
  <c r="B64" i="306" s="1"/>
  <c r="B65" i="306" s="1"/>
  <c r="B66" i="306" s="1"/>
  <c r="B67" i="306" s="1"/>
  <c r="B68" i="306" s="1"/>
  <c r="B69" i="306" s="1"/>
  <c r="B70" i="306" s="1"/>
  <c r="B71" i="306" s="1"/>
  <c r="B72" i="306" s="1"/>
  <c r="B73" i="306" s="1"/>
  <c r="B74" i="306" s="1"/>
  <c r="B75" i="306" s="1"/>
  <c r="B76" i="306" s="1"/>
  <c r="B77" i="306" s="1"/>
  <c r="X11" i="306"/>
  <c r="W11" i="306"/>
  <c r="V11" i="306"/>
  <c r="U11" i="306"/>
  <c r="U82" i="306" s="1"/>
  <c r="T11" i="306"/>
  <c r="S11" i="306"/>
  <c r="R11" i="306"/>
  <c r="Q11" i="306"/>
  <c r="N5" i="306"/>
  <c r="N83" i="306" s="1"/>
  <c r="M5" i="306"/>
  <c r="M83" i="306" s="1"/>
  <c r="L5" i="306"/>
  <c r="L83" i="306" s="1"/>
  <c r="L85" i="306" l="1"/>
  <c r="L84" i="306" s="1"/>
  <c r="N85" i="306"/>
  <c r="N84" i="306" s="1"/>
  <c r="M85" i="306"/>
  <c r="M84" i="306" s="1"/>
  <c r="V82" i="306"/>
  <c r="K85" i="306"/>
  <c r="K84" i="306" s="1"/>
  <c r="W82" i="306"/>
  <c r="X82" i="306"/>
  <c r="N102" i="305" l="1"/>
  <c r="M102" i="305"/>
  <c r="L102" i="305"/>
  <c r="K102" i="305"/>
  <c r="N101" i="305"/>
  <c r="M101" i="305"/>
  <c r="L101" i="305"/>
  <c r="K101" i="305"/>
  <c r="N100" i="305"/>
  <c r="M100" i="305"/>
  <c r="L100" i="305"/>
  <c r="K100" i="305"/>
  <c r="N99" i="305"/>
  <c r="M99" i="305"/>
  <c r="L99" i="305"/>
  <c r="K99" i="305"/>
  <c r="N98" i="305"/>
  <c r="M98" i="305"/>
  <c r="L98" i="305"/>
  <c r="K98" i="305"/>
  <c r="N97" i="305"/>
  <c r="M97" i="305"/>
  <c r="L97" i="305"/>
  <c r="K97" i="305"/>
  <c r="N96" i="305"/>
  <c r="M96" i="305"/>
  <c r="L96" i="305"/>
  <c r="K96" i="305"/>
  <c r="N95" i="305"/>
  <c r="M95" i="305"/>
  <c r="L95" i="305"/>
  <c r="K95" i="305"/>
  <c r="K92" i="305"/>
  <c r="X87" i="305"/>
  <c r="W87" i="305"/>
  <c r="V87" i="305"/>
  <c r="U87" i="305"/>
  <c r="X83" i="305"/>
  <c r="W83" i="305"/>
  <c r="V83" i="305"/>
  <c r="U83" i="305"/>
  <c r="X46" i="305"/>
  <c r="W46" i="305"/>
  <c r="V46" i="305"/>
  <c r="U46" i="305"/>
  <c r="X27" i="305"/>
  <c r="W27" i="305"/>
  <c r="V27" i="305"/>
  <c r="U27" i="305"/>
  <c r="X21" i="305"/>
  <c r="W21" i="305"/>
  <c r="V21" i="305"/>
  <c r="U21" i="305"/>
  <c r="T21" i="305"/>
  <c r="S21" i="305"/>
  <c r="R21" i="305"/>
  <c r="Q21" i="305"/>
  <c r="X20" i="305"/>
  <c r="W20" i="305"/>
  <c r="V20" i="305"/>
  <c r="U20" i="305"/>
  <c r="X19" i="305"/>
  <c r="W19" i="305"/>
  <c r="V19" i="305"/>
  <c r="U19" i="305"/>
  <c r="T19" i="305"/>
  <c r="S19" i="305"/>
  <c r="R19" i="305"/>
  <c r="Q19" i="305"/>
  <c r="X18" i="305"/>
  <c r="W18" i="305"/>
  <c r="V18" i="305"/>
  <c r="U18" i="305"/>
  <c r="T18" i="305"/>
  <c r="S18" i="305"/>
  <c r="R18" i="305"/>
  <c r="Q18" i="305"/>
  <c r="X17" i="305"/>
  <c r="W17" i="305"/>
  <c r="V17" i="305"/>
  <c r="U17" i="305"/>
  <c r="T17" i="305"/>
  <c r="S17" i="305"/>
  <c r="R17" i="305"/>
  <c r="Q17" i="305"/>
  <c r="X16" i="305"/>
  <c r="W16" i="305"/>
  <c r="V16" i="305"/>
  <c r="U16" i="305"/>
  <c r="T16" i="305"/>
  <c r="S16" i="305"/>
  <c r="R16" i="305"/>
  <c r="Q16" i="305"/>
  <c r="X15" i="305"/>
  <c r="W15" i="305"/>
  <c r="V15" i="305"/>
  <c r="U15" i="305"/>
  <c r="T15" i="305"/>
  <c r="S15" i="305"/>
  <c r="R15" i="305"/>
  <c r="Q15" i="305"/>
  <c r="X14" i="305"/>
  <c r="W14" i="305"/>
  <c r="V14" i="305"/>
  <c r="U14" i="305"/>
  <c r="T14" i="305"/>
  <c r="S14" i="305"/>
  <c r="R14" i="305"/>
  <c r="Q14" i="305"/>
  <c r="X13" i="305"/>
  <c r="W13" i="305"/>
  <c r="V13" i="305"/>
  <c r="U13" i="305"/>
  <c r="T13" i="305"/>
  <c r="S13" i="305"/>
  <c r="R13" i="305"/>
  <c r="Q13" i="305"/>
  <c r="X12" i="305"/>
  <c r="W12" i="305"/>
  <c r="V12" i="305"/>
  <c r="U12" i="305"/>
  <c r="T12" i="305"/>
  <c r="S12" i="305"/>
  <c r="R12" i="305"/>
  <c r="Q12" i="305"/>
  <c r="B12" i="305"/>
  <c r="B13" i="305" s="1"/>
  <c r="B14" i="305" s="1"/>
  <c r="B15" i="305" s="1"/>
  <c r="B16" i="305" s="1"/>
  <c r="B17" i="305" s="1"/>
  <c r="B18" i="305" s="1"/>
  <c r="B19" i="305" s="1"/>
  <c r="B20" i="305" s="1"/>
  <c r="B21" i="305" s="1"/>
  <c r="B22" i="305" s="1"/>
  <c r="B23" i="305" s="1"/>
  <c r="B24" i="305" s="1"/>
  <c r="B25" i="305" s="1"/>
  <c r="B26" i="305" s="1"/>
  <c r="B27" i="305" s="1"/>
  <c r="B28" i="305" s="1"/>
  <c r="B29" i="305" s="1"/>
  <c r="B30" i="305" s="1"/>
  <c r="B31" i="305" s="1"/>
  <c r="B32" i="305" s="1"/>
  <c r="B33" i="305" s="1"/>
  <c r="B34" i="305" s="1"/>
  <c r="B35" i="305" s="1"/>
  <c r="B36" i="305" s="1"/>
  <c r="B37" i="305" s="1"/>
  <c r="B38" i="305" s="1"/>
  <c r="B39" i="305" s="1"/>
  <c r="B40" i="305" s="1"/>
  <c r="B41" i="305" s="1"/>
  <c r="B42" i="305" s="1"/>
  <c r="B43" i="305" s="1"/>
  <c r="B44" i="305" s="1"/>
  <c r="B45" i="305" s="1"/>
  <c r="B46" i="305" s="1"/>
  <c r="B47" i="305" s="1"/>
  <c r="B48" i="305" s="1"/>
  <c r="B49" i="305" s="1"/>
  <c r="B50" i="305" s="1"/>
  <c r="B51" i="305" s="1"/>
  <c r="B52" i="305" s="1"/>
  <c r="B53" i="305" s="1"/>
  <c r="B54" i="305" s="1"/>
  <c r="B55" i="305" s="1"/>
  <c r="B56" i="305" s="1"/>
  <c r="B57" i="305" s="1"/>
  <c r="B58" i="305" s="1"/>
  <c r="B59" i="305" s="1"/>
  <c r="B60" i="305" s="1"/>
  <c r="B61" i="305" s="1"/>
  <c r="B62" i="305" s="1"/>
  <c r="B63" i="305" s="1"/>
  <c r="B64" i="305" s="1"/>
  <c r="B65" i="305" s="1"/>
  <c r="B66" i="305" s="1"/>
  <c r="B67" i="305" s="1"/>
  <c r="B68" i="305" s="1"/>
  <c r="B69" i="305" s="1"/>
  <c r="B70" i="305" s="1"/>
  <c r="B71" i="305" s="1"/>
  <c r="B72" i="305" s="1"/>
  <c r="B73" i="305" s="1"/>
  <c r="B74" i="305" s="1"/>
  <c r="B75" i="305" s="1"/>
  <c r="B76" i="305" s="1"/>
  <c r="B77" i="305" s="1"/>
  <c r="B78" i="305" s="1"/>
  <c r="B79" i="305" s="1"/>
  <c r="B80" i="305" s="1"/>
  <c r="B81" i="305" s="1"/>
  <c r="B82" i="305" s="1"/>
  <c r="B83" i="305" s="1"/>
  <c r="B84" i="305" s="1"/>
  <c r="B85" i="305" s="1"/>
  <c r="B86" i="305" s="1"/>
  <c r="X11" i="305"/>
  <c r="W11" i="305"/>
  <c r="M94" i="305" s="1"/>
  <c r="M93" i="305" s="1"/>
  <c r="V11" i="305"/>
  <c r="U11" i="305"/>
  <c r="T11" i="305"/>
  <c r="S11" i="305"/>
  <c r="R11" i="305"/>
  <c r="Q11" i="305"/>
  <c r="N5" i="305"/>
  <c r="N92" i="305" s="1"/>
  <c r="M5" i="305"/>
  <c r="M92" i="305" s="1"/>
  <c r="L5" i="305"/>
  <c r="L92" i="305" s="1"/>
  <c r="L94" i="305" l="1"/>
  <c r="L93" i="305" s="1"/>
  <c r="N94" i="305"/>
  <c r="N93" i="305" s="1"/>
  <c r="K94" i="305"/>
  <c r="K93" i="305" s="1"/>
  <c r="U91" i="305"/>
  <c r="V91" i="305"/>
  <c r="W91" i="305"/>
  <c r="X91" i="305"/>
  <c r="N105" i="304" l="1"/>
  <c r="M105" i="304"/>
  <c r="L105" i="304"/>
  <c r="K105" i="304"/>
  <c r="N104" i="304"/>
  <c r="M104" i="304"/>
  <c r="L104" i="304"/>
  <c r="K104" i="304"/>
  <c r="N103" i="304"/>
  <c r="M103" i="304"/>
  <c r="L103" i="304"/>
  <c r="K103" i="304"/>
  <c r="N102" i="304"/>
  <c r="M102" i="304"/>
  <c r="L102" i="304"/>
  <c r="K102" i="304"/>
  <c r="N101" i="304"/>
  <c r="M101" i="304"/>
  <c r="L101" i="304"/>
  <c r="K101" i="304"/>
  <c r="N100" i="304"/>
  <c r="M100" i="304"/>
  <c r="L100" i="304"/>
  <c r="K100" i="304"/>
  <c r="N99" i="304"/>
  <c r="M99" i="304"/>
  <c r="L99" i="304"/>
  <c r="K99" i="304"/>
  <c r="N98" i="304"/>
  <c r="M98" i="304"/>
  <c r="L98" i="304"/>
  <c r="K98" i="304"/>
  <c r="K95" i="304"/>
  <c r="X90" i="304"/>
  <c r="W90" i="304"/>
  <c r="V90" i="304"/>
  <c r="U90" i="304"/>
  <c r="X86" i="304"/>
  <c r="W86" i="304"/>
  <c r="V86" i="304"/>
  <c r="U86" i="304"/>
  <c r="X50" i="304"/>
  <c r="W50" i="304"/>
  <c r="V50" i="304"/>
  <c r="U50" i="304"/>
  <c r="X27" i="304"/>
  <c r="W27" i="304"/>
  <c r="V27" i="304"/>
  <c r="U27" i="304"/>
  <c r="X21" i="304"/>
  <c r="W21" i="304"/>
  <c r="V21" i="304"/>
  <c r="U21" i="304"/>
  <c r="T21" i="304"/>
  <c r="S21" i="304"/>
  <c r="R21" i="304"/>
  <c r="Q21" i="304"/>
  <c r="X20" i="304"/>
  <c r="W20" i="304"/>
  <c r="V20" i="304"/>
  <c r="U20" i="304"/>
  <c r="X19" i="304"/>
  <c r="W19" i="304"/>
  <c r="V19" i="304"/>
  <c r="U19" i="304"/>
  <c r="T19" i="304"/>
  <c r="S19" i="304"/>
  <c r="R19" i="304"/>
  <c r="Q19" i="304"/>
  <c r="X18" i="304"/>
  <c r="W18" i="304"/>
  <c r="V18" i="304"/>
  <c r="U18" i="304"/>
  <c r="T18" i="304"/>
  <c r="S18" i="304"/>
  <c r="R18" i="304"/>
  <c r="Q18" i="304"/>
  <c r="X17" i="304"/>
  <c r="W17" i="304"/>
  <c r="V17" i="304"/>
  <c r="U17" i="304"/>
  <c r="T17" i="304"/>
  <c r="S17" i="304"/>
  <c r="R17" i="304"/>
  <c r="Q17" i="304"/>
  <c r="X16" i="304"/>
  <c r="W16" i="304"/>
  <c r="V16" i="304"/>
  <c r="U16" i="304"/>
  <c r="T16" i="304"/>
  <c r="S16" i="304"/>
  <c r="R16" i="304"/>
  <c r="Q16" i="304"/>
  <c r="X15" i="304"/>
  <c r="W15" i="304"/>
  <c r="V15" i="304"/>
  <c r="U15" i="304"/>
  <c r="T15" i="304"/>
  <c r="S15" i="304"/>
  <c r="R15" i="304"/>
  <c r="Q15" i="304"/>
  <c r="X14" i="304"/>
  <c r="W14" i="304"/>
  <c r="V14" i="304"/>
  <c r="U14" i="304"/>
  <c r="T14" i="304"/>
  <c r="S14" i="304"/>
  <c r="R14" i="304"/>
  <c r="Q14" i="304"/>
  <c r="X13" i="304"/>
  <c r="W13" i="304"/>
  <c r="V13" i="304"/>
  <c r="U13" i="304"/>
  <c r="T13" i="304"/>
  <c r="S13" i="304"/>
  <c r="R13" i="304"/>
  <c r="Q13" i="304"/>
  <c r="X12" i="304"/>
  <c r="W12" i="304"/>
  <c r="V12" i="304"/>
  <c r="U12" i="304"/>
  <c r="T12" i="304"/>
  <c r="S12" i="304"/>
  <c r="R12" i="304"/>
  <c r="Q12" i="304"/>
  <c r="B12" i="304"/>
  <c r="B13" i="304" s="1"/>
  <c r="B14" i="304" s="1"/>
  <c r="B15" i="304" s="1"/>
  <c r="B16" i="304" s="1"/>
  <c r="B17" i="304" s="1"/>
  <c r="B18" i="304" s="1"/>
  <c r="B19" i="304" s="1"/>
  <c r="B20" i="304" s="1"/>
  <c r="B21" i="304" s="1"/>
  <c r="B22" i="304" s="1"/>
  <c r="B23" i="304" s="1"/>
  <c r="B24" i="304" s="1"/>
  <c r="B25" i="304" s="1"/>
  <c r="B26" i="304" s="1"/>
  <c r="B27" i="304" s="1"/>
  <c r="B28" i="304" s="1"/>
  <c r="B29" i="304" s="1"/>
  <c r="B30" i="304" s="1"/>
  <c r="B31" i="304" s="1"/>
  <c r="B32" i="304" s="1"/>
  <c r="B33" i="304" s="1"/>
  <c r="B34" i="304" s="1"/>
  <c r="B35" i="304" s="1"/>
  <c r="B36" i="304" s="1"/>
  <c r="B37" i="304" s="1"/>
  <c r="B38" i="304" s="1"/>
  <c r="B39" i="304" s="1"/>
  <c r="B40" i="304" s="1"/>
  <c r="B41" i="304" s="1"/>
  <c r="B42" i="304" s="1"/>
  <c r="B43" i="304" s="1"/>
  <c r="B44" i="304" s="1"/>
  <c r="B45" i="304" s="1"/>
  <c r="B46" i="304" s="1"/>
  <c r="B47" i="304" s="1"/>
  <c r="B48" i="304" s="1"/>
  <c r="B49" i="304" s="1"/>
  <c r="B50" i="304" s="1"/>
  <c r="B51" i="304" s="1"/>
  <c r="B52" i="304" s="1"/>
  <c r="B53" i="304" s="1"/>
  <c r="B54" i="304" s="1"/>
  <c r="B55" i="304" s="1"/>
  <c r="B56" i="304" s="1"/>
  <c r="B57" i="304" s="1"/>
  <c r="B58" i="304" s="1"/>
  <c r="B59" i="304" s="1"/>
  <c r="B60" i="304" s="1"/>
  <c r="B61" i="304" s="1"/>
  <c r="B62" i="304" s="1"/>
  <c r="B63" i="304" s="1"/>
  <c r="B64" i="304" s="1"/>
  <c r="B65" i="304" s="1"/>
  <c r="B66" i="304" s="1"/>
  <c r="B67" i="304" s="1"/>
  <c r="B68" i="304" s="1"/>
  <c r="B69" i="304" s="1"/>
  <c r="B70" i="304" s="1"/>
  <c r="B71" i="304" s="1"/>
  <c r="B72" i="304" s="1"/>
  <c r="B73" i="304" s="1"/>
  <c r="B74" i="304" s="1"/>
  <c r="B75" i="304" s="1"/>
  <c r="B76" i="304" s="1"/>
  <c r="B77" i="304" s="1"/>
  <c r="B78" i="304" s="1"/>
  <c r="B79" i="304" s="1"/>
  <c r="B80" i="304" s="1"/>
  <c r="B81" i="304" s="1"/>
  <c r="B82" i="304" s="1"/>
  <c r="B83" i="304" s="1"/>
  <c r="B84" i="304" s="1"/>
  <c r="B85" i="304" s="1"/>
  <c r="B86" i="304" s="1"/>
  <c r="B87" i="304" s="1"/>
  <c r="B88" i="304" s="1"/>
  <c r="B89" i="304" s="1"/>
  <c r="X11" i="304"/>
  <c r="W11" i="304"/>
  <c r="M97" i="304" s="1"/>
  <c r="V11" i="304"/>
  <c r="U11" i="304"/>
  <c r="K97" i="304" s="1"/>
  <c r="T11" i="304"/>
  <c r="S11" i="304"/>
  <c r="R11" i="304"/>
  <c r="Q11" i="304"/>
  <c r="N5" i="304"/>
  <c r="N95" i="304" s="1"/>
  <c r="M5" i="304"/>
  <c r="M95" i="304" s="1"/>
  <c r="L5" i="304"/>
  <c r="L95" i="304" s="1"/>
  <c r="K96" i="304" l="1"/>
  <c r="L97" i="304"/>
  <c r="L96" i="304" s="1"/>
  <c r="U94" i="304"/>
  <c r="M96" i="304"/>
  <c r="N97" i="304"/>
  <c r="N96" i="304" s="1"/>
  <c r="V94" i="304"/>
  <c r="W94" i="304"/>
  <c r="X94" i="304"/>
  <c r="N104" i="303"/>
  <c r="M104" i="303"/>
  <c r="L104" i="303"/>
  <c r="K104" i="303"/>
  <c r="N103" i="303"/>
  <c r="M103" i="303"/>
  <c r="L103" i="303"/>
  <c r="K103" i="303"/>
  <c r="N102" i="303"/>
  <c r="M102" i="303"/>
  <c r="L102" i="303"/>
  <c r="K102" i="303"/>
  <c r="N101" i="303"/>
  <c r="M101" i="303"/>
  <c r="L101" i="303"/>
  <c r="K101" i="303"/>
  <c r="N100" i="303"/>
  <c r="M100" i="303"/>
  <c r="L100" i="303"/>
  <c r="K100" i="303"/>
  <c r="N99" i="303"/>
  <c r="M99" i="303"/>
  <c r="L99" i="303"/>
  <c r="K99" i="303"/>
  <c r="N98" i="303"/>
  <c r="M98" i="303"/>
  <c r="L98" i="303"/>
  <c r="K98" i="303"/>
  <c r="N97" i="303"/>
  <c r="M97" i="303"/>
  <c r="L97" i="303"/>
  <c r="K97" i="303"/>
  <c r="K94" i="303"/>
  <c r="X89" i="303"/>
  <c r="W89" i="303"/>
  <c r="V89" i="303"/>
  <c r="U89" i="303"/>
  <c r="X85" i="303"/>
  <c r="W85" i="303"/>
  <c r="V85" i="303"/>
  <c r="U85" i="303"/>
  <c r="X46" i="303"/>
  <c r="W46" i="303"/>
  <c r="V46" i="303"/>
  <c r="U46" i="303"/>
  <c r="X43" i="303"/>
  <c r="W43" i="303"/>
  <c r="V43" i="303"/>
  <c r="U43" i="303"/>
  <c r="X25" i="303"/>
  <c r="W25" i="303"/>
  <c r="V25" i="303"/>
  <c r="U25" i="303"/>
  <c r="X20" i="303"/>
  <c r="W20" i="303"/>
  <c r="V20" i="303"/>
  <c r="U20" i="303"/>
  <c r="T20" i="303"/>
  <c r="S20" i="303"/>
  <c r="R20" i="303"/>
  <c r="Q20" i="303"/>
  <c r="X19" i="303"/>
  <c r="W19" i="303"/>
  <c r="V19" i="303"/>
  <c r="U19" i="303"/>
  <c r="T19" i="303"/>
  <c r="S19" i="303"/>
  <c r="R19" i="303"/>
  <c r="Q19" i="303"/>
  <c r="X18" i="303"/>
  <c r="W18" i="303"/>
  <c r="V18" i="303"/>
  <c r="U18" i="303"/>
  <c r="T18" i="303"/>
  <c r="S18" i="303"/>
  <c r="R18" i="303"/>
  <c r="Q18" i="303"/>
  <c r="X17" i="303"/>
  <c r="W17" i="303"/>
  <c r="V17" i="303"/>
  <c r="U17" i="303"/>
  <c r="T17" i="303"/>
  <c r="S17" i="303"/>
  <c r="R17" i="303"/>
  <c r="Q17" i="303"/>
  <c r="X16" i="303"/>
  <c r="W16" i="303"/>
  <c r="V16" i="303"/>
  <c r="U16" i="303"/>
  <c r="T16" i="303"/>
  <c r="S16" i="303"/>
  <c r="R16" i="303"/>
  <c r="Q16" i="303"/>
  <c r="X15" i="303"/>
  <c r="W15" i="303"/>
  <c r="V15" i="303"/>
  <c r="U15" i="303"/>
  <c r="T15" i="303"/>
  <c r="S15" i="303"/>
  <c r="R15" i="303"/>
  <c r="Q15" i="303"/>
  <c r="X14" i="303"/>
  <c r="W14" i="303"/>
  <c r="V14" i="303"/>
  <c r="U14" i="303"/>
  <c r="T14" i="303"/>
  <c r="S14" i="303"/>
  <c r="R14" i="303"/>
  <c r="Q14" i="303"/>
  <c r="X13" i="303"/>
  <c r="W13" i="303"/>
  <c r="V13" i="303"/>
  <c r="U13" i="303"/>
  <c r="T13" i="303"/>
  <c r="S13" i="303"/>
  <c r="R13" i="303"/>
  <c r="Q13" i="303"/>
  <c r="X12" i="303"/>
  <c r="W12" i="303"/>
  <c r="V12" i="303"/>
  <c r="U12" i="303"/>
  <c r="T12" i="303"/>
  <c r="S12" i="303"/>
  <c r="R12" i="303"/>
  <c r="Q12" i="303"/>
  <c r="B12" i="303"/>
  <c r="B13" i="303" s="1"/>
  <c r="B14" i="303" s="1"/>
  <c r="B15" i="303" s="1"/>
  <c r="B16" i="303" s="1"/>
  <c r="B17" i="303" s="1"/>
  <c r="B18" i="303" s="1"/>
  <c r="B19" i="303" s="1"/>
  <c r="B20" i="303" s="1"/>
  <c r="B21" i="303" s="1"/>
  <c r="B22" i="303" s="1"/>
  <c r="B23" i="303" s="1"/>
  <c r="B24" i="303" s="1"/>
  <c r="B25" i="303" s="1"/>
  <c r="B26" i="303" s="1"/>
  <c r="B27" i="303" s="1"/>
  <c r="B28" i="303" s="1"/>
  <c r="B29" i="303" s="1"/>
  <c r="B30" i="303" s="1"/>
  <c r="B31" i="303" s="1"/>
  <c r="B32" i="303" s="1"/>
  <c r="B33" i="303" s="1"/>
  <c r="B34" i="303" s="1"/>
  <c r="B35" i="303" s="1"/>
  <c r="B36" i="303" s="1"/>
  <c r="B37" i="303" s="1"/>
  <c r="B38" i="303" s="1"/>
  <c r="B39" i="303" s="1"/>
  <c r="B40" i="303" s="1"/>
  <c r="B41" i="303" s="1"/>
  <c r="B42" i="303" s="1"/>
  <c r="B43" i="303" s="1"/>
  <c r="B44" i="303" s="1"/>
  <c r="B45" i="303" s="1"/>
  <c r="B46" i="303" s="1"/>
  <c r="B47" i="303" s="1"/>
  <c r="B48" i="303" s="1"/>
  <c r="B49" i="303" s="1"/>
  <c r="B50" i="303" s="1"/>
  <c r="B51" i="303" s="1"/>
  <c r="B52" i="303" s="1"/>
  <c r="B53" i="303" s="1"/>
  <c r="B54" i="303" s="1"/>
  <c r="B55" i="303" s="1"/>
  <c r="B56" i="303" s="1"/>
  <c r="B57" i="303" s="1"/>
  <c r="B58" i="303" s="1"/>
  <c r="B59" i="303" s="1"/>
  <c r="B60" i="303" s="1"/>
  <c r="B61" i="303" s="1"/>
  <c r="B62" i="303" s="1"/>
  <c r="B63" i="303" s="1"/>
  <c r="B64" i="303" s="1"/>
  <c r="B65" i="303" s="1"/>
  <c r="B66" i="303" s="1"/>
  <c r="B67" i="303" s="1"/>
  <c r="B68" i="303" s="1"/>
  <c r="B69" i="303" s="1"/>
  <c r="B70" i="303" s="1"/>
  <c r="B71" i="303" s="1"/>
  <c r="B72" i="303" s="1"/>
  <c r="B73" i="303" s="1"/>
  <c r="B74" i="303" s="1"/>
  <c r="B75" i="303" s="1"/>
  <c r="B76" i="303" s="1"/>
  <c r="B77" i="303" s="1"/>
  <c r="B78" i="303" s="1"/>
  <c r="B79" i="303" s="1"/>
  <c r="B80" i="303" s="1"/>
  <c r="B81" i="303" s="1"/>
  <c r="B82" i="303" s="1"/>
  <c r="B83" i="303" s="1"/>
  <c r="B84" i="303" s="1"/>
  <c r="B85" i="303" s="1"/>
  <c r="B86" i="303" s="1"/>
  <c r="B87" i="303" s="1"/>
  <c r="B88" i="303" s="1"/>
  <c r="X11" i="303"/>
  <c r="W11" i="303"/>
  <c r="V11" i="303"/>
  <c r="U11" i="303"/>
  <c r="T11" i="303"/>
  <c r="S11" i="303"/>
  <c r="R11" i="303"/>
  <c r="Q11" i="303"/>
  <c r="N5" i="303"/>
  <c r="N94" i="303" s="1"/>
  <c r="M5" i="303"/>
  <c r="M94" i="303" s="1"/>
  <c r="L5" i="303"/>
  <c r="L94" i="303" s="1"/>
  <c r="V93" i="303" l="1"/>
  <c r="N96" i="303"/>
  <c r="N95" i="303" s="1"/>
  <c r="K96" i="303"/>
  <c r="K95" i="303" s="1"/>
  <c r="M96" i="303"/>
  <c r="M95" i="303" s="1"/>
  <c r="L96" i="303"/>
  <c r="L95" i="303" s="1"/>
  <c r="U93" i="303"/>
  <c r="W93" i="303"/>
  <c r="X93" i="303"/>
  <c r="N118" i="302"/>
  <c r="M118" i="302"/>
  <c r="L118" i="302"/>
  <c r="K118" i="302"/>
  <c r="N117" i="302"/>
  <c r="M117" i="302"/>
  <c r="L117" i="302"/>
  <c r="K117" i="302"/>
  <c r="N116" i="302"/>
  <c r="M116" i="302"/>
  <c r="L116" i="302"/>
  <c r="K116" i="302"/>
  <c r="N115" i="302"/>
  <c r="M115" i="302"/>
  <c r="L115" i="302"/>
  <c r="K115" i="302"/>
  <c r="N114" i="302"/>
  <c r="M114" i="302"/>
  <c r="L114" i="302"/>
  <c r="K114" i="302"/>
  <c r="N113" i="302"/>
  <c r="M113" i="302"/>
  <c r="L113" i="302"/>
  <c r="K113" i="302"/>
  <c r="N112" i="302"/>
  <c r="M112" i="302"/>
  <c r="L112" i="302"/>
  <c r="K112" i="302"/>
  <c r="K101" i="302"/>
  <c r="K119" i="302" s="1"/>
  <c r="X55" i="302"/>
  <c r="W55" i="302"/>
  <c r="V55" i="302"/>
  <c r="U55" i="302"/>
  <c r="X33" i="302"/>
  <c r="W33" i="302"/>
  <c r="V33" i="302"/>
  <c r="U33" i="302"/>
  <c r="U28" i="302"/>
  <c r="X26" i="302"/>
  <c r="W26" i="302"/>
  <c r="V26" i="302"/>
  <c r="U26" i="302"/>
  <c r="T26" i="302"/>
  <c r="S26" i="302"/>
  <c r="R26" i="302"/>
  <c r="Q26" i="302"/>
  <c r="X25" i="302"/>
  <c r="W25" i="302"/>
  <c r="V25" i="302"/>
  <c r="U25" i="302"/>
  <c r="X24" i="302"/>
  <c r="W24" i="302"/>
  <c r="V24" i="302"/>
  <c r="U24" i="302"/>
  <c r="T24" i="302"/>
  <c r="S24" i="302"/>
  <c r="R24" i="302"/>
  <c r="Q24" i="302"/>
  <c r="X23" i="302"/>
  <c r="W23" i="302"/>
  <c r="V23" i="302"/>
  <c r="U23" i="302"/>
  <c r="T23" i="302"/>
  <c r="S23" i="302"/>
  <c r="R23" i="302"/>
  <c r="Q23" i="302"/>
  <c r="X22" i="302"/>
  <c r="W22" i="302"/>
  <c r="V22" i="302"/>
  <c r="U22" i="302"/>
  <c r="T22" i="302"/>
  <c r="S22" i="302"/>
  <c r="R22" i="302"/>
  <c r="Q22" i="302"/>
  <c r="X21" i="302"/>
  <c r="W21" i="302"/>
  <c r="V21" i="302"/>
  <c r="U21" i="302"/>
  <c r="T21" i="302"/>
  <c r="S21" i="302"/>
  <c r="R21" i="302"/>
  <c r="Q21" i="302"/>
  <c r="X20" i="302"/>
  <c r="W20" i="302"/>
  <c r="V20" i="302"/>
  <c r="U20" i="302"/>
  <c r="T20" i="302"/>
  <c r="S20" i="302"/>
  <c r="R20" i="302"/>
  <c r="Q20" i="302"/>
  <c r="X19" i="302"/>
  <c r="W19" i="302"/>
  <c r="V19" i="302"/>
  <c r="U19" i="302"/>
  <c r="T19" i="302"/>
  <c r="S19" i="302"/>
  <c r="R19" i="302"/>
  <c r="Q19" i="302"/>
  <c r="X18" i="302"/>
  <c r="W18" i="302"/>
  <c r="V18" i="302"/>
  <c r="U18" i="302"/>
  <c r="T18" i="302"/>
  <c r="S18" i="302"/>
  <c r="R18" i="302"/>
  <c r="Q18" i="302"/>
  <c r="X17" i="302"/>
  <c r="W17" i="302"/>
  <c r="V17" i="302"/>
  <c r="U17" i="302"/>
  <c r="T17" i="302"/>
  <c r="S17" i="302"/>
  <c r="R17" i="302"/>
  <c r="Q17" i="302"/>
  <c r="X16" i="302"/>
  <c r="W16" i="302"/>
  <c r="V16" i="302"/>
  <c r="U16" i="302"/>
  <c r="T16" i="302"/>
  <c r="S16" i="302"/>
  <c r="R16" i="302"/>
  <c r="Q16" i="302"/>
  <c r="X15" i="302"/>
  <c r="W15" i="302"/>
  <c r="V15" i="302"/>
  <c r="U15" i="302"/>
  <c r="T15" i="302"/>
  <c r="S15" i="302"/>
  <c r="X14" i="302"/>
  <c r="W14" i="302"/>
  <c r="V14" i="302"/>
  <c r="U14" i="302"/>
  <c r="T14" i="302"/>
  <c r="S14" i="302"/>
  <c r="R14" i="302"/>
  <c r="Q14" i="302"/>
  <c r="X13" i="302"/>
  <c r="W13" i="302"/>
  <c r="V13" i="302"/>
  <c r="U13" i="302"/>
  <c r="T13" i="302"/>
  <c r="S13" i="302"/>
  <c r="R13" i="302"/>
  <c r="Q13" i="302"/>
  <c r="X12" i="302"/>
  <c r="W12" i="302"/>
  <c r="V12" i="302"/>
  <c r="U12" i="302"/>
  <c r="T12" i="302"/>
  <c r="S12" i="302"/>
  <c r="R12" i="302"/>
  <c r="Q12" i="302"/>
  <c r="B12" i="302"/>
  <c r="B13" i="302" s="1"/>
  <c r="B14" i="302" s="1"/>
  <c r="B15" i="302" s="1"/>
  <c r="B16" i="302" s="1"/>
  <c r="B17" i="302" s="1"/>
  <c r="B18" i="302" s="1"/>
  <c r="B19" i="302" s="1"/>
  <c r="B20" i="302" s="1"/>
  <c r="B21" i="302" s="1"/>
  <c r="B22" i="302" s="1"/>
  <c r="B23" i="302" s="1"/>
  <c r="B24" i="302" s="1"/>
  <c r="B25" i="302" s="1"/>
  <c r="B26" i="302" s="1"/>
  <c r="B27" i="302" s="1"/>
  <c r="B28" i="302" s="1"/>
  <c r="B29" i="302" s="1"/>
  <c r="B30" i="302" s="1"/>
  <c r="B31" i="302" s="1"/>
  <c r="B32" i="302" s="1"/>
  <c r="B33" i="302" s="1"/>
  <c r="B34" i="302" s="1"/>
  <c r="B35" i="302" s="1"/>
  <c r="B36" i="302" s="1"/>
  <c r="B37" i="302" s="1"/>
  <c r="B38" i="302" s="1"/>
  <c r="B39" i="302" s="1"/>
  <c r="B40" i="302" s="1"/>
  <c r="B41" i="302" s="1"/>
  <c r="B42" i="302" s="1"/>
  <c r="B43" i="302" s="1"/>
  <c r="B44" i="302" s="1"/>
  <c r="B45" i="302" s="1"/>
  <c r="B46" i="302" s="1"/>
  <c r="B47" i="302" s="1"/>
  <c r="B48" i="302" s="1"/>
  <c r="B49" i="302" s="1"/>
  <c r="B50" i="302" s="1"/>
  <c r="B51" i="302" s="1"/>
  <c r="B52" i="302" s="1"/>
  <c r="B53" i="302" s="1"/>
  <c r="B54" i="302" s="1"/>
  <c r="B55" i="302" s="1"/>
  <c r="B56" i="302" s="1"/>
  <c r="B57" i="302" s="1"/>
  <c r="B58" i="302" s="1"/>
  <c r="B59" i="302" s="1"/>
  <c r="B60" i="302" s="1"/>
  <c r="B61" i="302" s="1"/>
  <c r="B62" i="302" s="1"/>
  <c r="B63" i="302" s="1"/>
  <c r="B64" i="302" s="1"/>
  <c r="B65" i="302" s="1"/>
  <c r="B66" i="302" s="1"/>
  <c r="B67" i="302" s="1"/>
  <c r="B68" i="302" s="1"/>
  <c r="B69" i="302" s="1"/>
  <c r="B70" i="302" s="1"/>
  <c r="B71" i="302" s="1"/>
  <c r="B72" i="302" s="1"/>
  <c r="B73" i="302" s="1"/>
  <c r="B74" i="302" s="1"/>
  <c r="B75" i="302" s="1"/>
  <c r="B76" i="302" s="1"/>
  <c r="B77" i="302" s="1"/>
  <c r="B78" i="302" s="1"/>
  <c r="B79" i="302" s="1"/>
  <c r="B80" i="302" s="1"/>
  <c r="B81" i="302" s="1"/>
  <c r="B82" i="302" s="1"/>
  <c r="B83" i="302" s="1"/>
  <c r="B84" i="302" s="1"/>
  <c r="B85" i="302" s="1"/>
  <c r="B86" i="302" s="1"/>
  <c r="B87" i="302" s="1"/>
  <c r="B88" i="302" s="1"/>
  <c r="B89" i="302" s="1"/>
  <c r="B90" i="302" s="1"/>
  <c r="B91" i="302" s="1"/>
  <c r="B92" i="302" s="1"/>
  <c r="B93" i="302" s="1"/>
  <c r="B94" i="302" s="1"/>
  <c r="B95" i="302" s="1"/>
  <c r="B103" i="302" s="1"/>
  <c r="B104" i="302" s="1"/>
  <c r="B105" i="302" s="1"/>
  <c r="B106" i="302" s="1"/>
  <c r="B107" i="302" s="1"/>
  <c r="B108" i="302" s="1"/>
  <c r="B109" i="302" s="1"/>
  <c r="X11" i="302"/>
  <c r="W11" i="302"/>
  <c r="V11" i="302"/>
  <c r="U11" i="302"/>
  <c r="T11" i="302"/>
  <c r="S11" i="302"/>
  <c r="R11" i="302"/>
  <c r="Q11" i="302"/>
  <c r="N5" i="302"/>
  <c r="N101" i="302" s="1"/>
  <c r="M5" i="302"/>
  <c r="M101" i="302" s="1"/>
  <c r="L5" i="302"/>
  <c r="L101" i="302" s="1"/>
  <c r="U100" i="302" l="1"/>
  <c r="U96" i="302"/>
  <c r="N111" i="302"/>
  <c r="V100" i="302"/>
  <c r="N119" i="302"/>
  <c r="N110" i="302" s="1"/>
  <c r="X106" i="302"/>
  <c r="X96" i="302"/>
  <c r="L119" i="302"/>
  <c r="V106" i="302"/>
  <c r="V96" i="302"/>
  <c r="M119" i="302"/>
  <c r="W106" i="302"/>
  <c r="W96" i="302"/>
  <c r="W100" i="302"/>
  <c r="X100" i="302"/>
  <c r="U106" i="302"/>
  <c r="K111" i="302"/>
  <c r="K110" i="302" s="1"/>
  <c r="L111" i="302"/>
  <c r="M111" i="302"/>
  <c r="M110" i="302" s="1"/>
  <c r="N115" i="301"/>
  <c r="M115" i="301"/>
  <c r="L115" i="301"/>
  <c r="K115" i="301"/>
  <c r="N114" i="301"/>
  <c r="M114" i="301"/>
  <c r="L114" i="301"/>
  <c r="K114" i="301"/>
  <c r="N113" i="301"/>
  <c r="M113" i="301"/>
  <c r="L113" i="301"/>
  <c r="K113" i="301"/>
  <c r="N112" i="301"/>
  <c r="M112" i="301"/>
  <c r="L112" i="301"/>
  <c r="K112" i="301"/>
  <c r="N111" i="301"/>
  <c r="M111" i="301"/>
  <c r="L111" i="301"/>
  <c r="K111" i="301"/>
  <c r="N110" i="301"/>
  <c r="M110" i="301"/>
  <c r="L110" i="301"/>
  <c r="K110" i="301"/>
  <c r="N109" i="301"/>
  <c r="M109" i="301"/>
  <c r="L109" i="301"/>
  <c r="K109" i="301"/>
  <c r="K101" i="301"/>
  <c r="K116" i="301" s="1"/>
  <c r="X33" i="301"/>
  <c r="W33" i="301"/>
  <c r="V33" i="301"/>
  <c r="U33" i="301"/>
  <c r="U29" i="301"/>
  <c r="X27" i="301"/>
  <c r="W27" i="301"/>
  <c r="V27" i="301"/>
  <c r="U27" i="301"/>
  <c r="T27" i="301"/>
  <c r="S27" i="301"/>
  <c r="R27" i="301"/>
  <c r="Q27" i="301"/>
  <c r="X26" i="301"/>
  <c r="W26" i="301"/>
  <c r="V26" i="301"/>
  <c r="U26" i="301"/>
  <c r="X25" i="301"/>
  <c r="W25" i="301"/>
  <c r="V25" i="301"/>
  <c r="U25" i="301"/>
  <c r="T25" i="301"/>
  <c r="S25" i="301"/>
  <c r="R25" i="301"/>
  <c r="Q25" i="301"/>
  <c r="X24" i="301"/>
  <c r="W24" i="301"/>
  <c r="V24" i="301"/>
  <c r="U24" i="301"/>
  <c r="T24" i="301"/>
  <c r="S24" i="301"/>
  <c r="R24" i="301"/>
  <c r="Q24" i="301"/>
  <c r="X23" i="301"/>
  <c r="W23" i="301"/>
  <c r="V23" i="301"/>
  <c r="U23" i="301"/>
  <c r="T23" i="301"/>
  <c r="S23" i="301"/>
  <c r="R23" i="301"/>
  <c r="Q23" i="301"/>
  <c r="X22" i="301"/>
  <c r="W22" i="301"/>
  <c r="V22" i="301"/>
  <c r="U22" i="301"/>
  <c r="T22" i="301"/>
  <c r="S22" i="301"/>
  <c r="R22" i="301"/>
  <c r="Q22" i="301"/>
  <c r="X21" i="301"/>
  <c r="W21" i="301"/>
  <c r="V21" i="301"/>
  <c r="U21" i="301"/>
  <c r="T21" i="301"/>
  <c r="S21" i="301"/>
  <c r="R21" i="301"/>
  <c r="Q21" i="301"/>
  <c r="X20" i="301"/>
  <c r="W20" i="301"/>
  <c r="V20" i="301"/>
  <c r="U20" i="301"/>
  <c r="T20" i="301"/>
  <c r="S20" i="301"/>
  <c r="R20" i="301"/>
  <c r="Q20" i="301"/>
  <c r="X19" i="301"/>
  <c r="W19" i="301"/>
  <c r="V19" i="301"/>
  <c r="U19" i="301"/>
  <c r="T19" i="301"/>
  <c r="S19" i="301"/>
  <c r="R19" i="301"/>
  <c r="Q19" i="301"/>
  <c r="X18" i="301"/>
  <c r="W18" i="301"/>
  <c r="V18" i="301"/>
  <c r="U18" i="301"/>
  <c r="T18" i="301"/>
  <c r="S18" i="301"/>
  <c r="R18" i="301"/>
  <c r="Q18" i="301"/>
  <c r="X17" i="301"/>
  <c r="W17" i="301"/>
  <c r="V17" i="301"/>
  <c r="U17" i="301"/>
  <c r="T17" i="301"/>
  <c r="S17" i="301"/>
  <c r="R17" i="301"/>
  <c r="Q17" i="301"/>
  <c r="X16" i="301"/>
  <c r="W16" i="301"/>
  <c r="V16" i="301"/>
  <c r="U16" i="301"/>
  <c r="T16" i="301"/>
  <c r="S16" i="301"/>
  <c r="X15" i="301"/>
  <c r="W15" i="301"/>
  <c r="V15" i="301"/>
  <c r="U15" i="301"/>
  <c r="T15" i="301"/>
  <c r="S15" i="301"/>
  <c r="R15" i="301"/>
  <c r="Q15" i="301"/>
  <c r="X14" i="301"/>
  <c r="W14" i="301"/>
  <c r="V14" i="301"/>
  <c r="U14" i="301"/>
  <c r="T14" i="301"/>
  <c r="S14" i="301"/>
  <c r="R14" i="301"/>
  <c r="Q14" i="301"/>
  <c r="X13" i="301"/>
  <c r="W13" i="301"/>
  <c r="V13" i="301"/>
  <c r="U13" i="301"/>
  <c r="T13" i="301"/>
  <c r="S13" i="301"/>
  <c r="R13" i="301"/>
  <c r="Q13" i="301"/>
  <c r="X12" i="301"/>
  <c r="W12" i="301"/>
  <c r="V12" i="301"/>
  <c r="U12" i="301"/>
  <c r="T12" i="301"/>
  <c r="S12" i="301"/>
  <c r="R12" i="301"/>
  <c r="Q12" i="301"/>
  <c r="B12" i="301"/>
  <c r="B13" i="301" s="1"/>
  <c r="B14" i="301" s="1"/>
  <c r="B15" i="301" s="1"/>
  <c r="B16" i="301" s="1"/>
  <c r="B17" i="301" s="1"/>
  <c r="B18" i="301" s="1"/>
  <c r="B19" i="301" s="1"/>
  <c r="B20" i="301" s="1"/>
  <c r="B21" i="301" s="1"/>
  <c r="B22" i="301" s="1"/>
  <c r="B23" i="301" s="1"/>
  <c r="B24" i="301" s="1"/>
  <c r="B25" i="301" s="1"/>
  <c r="B26" i="301" s="1"/>
  <c r="B27" i="301" s="1"/>
  <c r="B28" i="301" s="1"/>
  <c r="B29" i="301" s="1"/>
  <c r="B30" i="301" s="1"/>
  <c r="B31" i="301" s="1"/>
  <c r="B32" i="301" s="1"/>
  <c r="B33" i="301" s="1"/>
  <c r="B34" i="301" s="1"/>
  <c r="B35" i="301" s="1"/>
  <c r="B36" i="301" s="1"/>
  <c r="B37" i="301" s="1"/>
  <c r="B38" i="301" s="1"/>
  <c r="B39" i="301" s="1"/>
  <c r="B40" i="301" s="1"/>
  <c r="B41" i="301" s="1"/>
  <c r="B42" i="301" s="1"/>
  <c r="B43" i="301" s="1"/>
  <c r="B44" i="301" s="1"/>
  <c r="B45" i="301" s="1"/>
  <c r="B46" i="301" s="1"/>
  <c r="B47" i="301" s="1"/>
  <c r="B48" i="301" s="1"/>
  <c r="B49" i="301" s="1"/>
  <c r="B50" i="301" s="1"/>
  <c r="B51" i="301" s="1"/>
  <c r="B52" i="301" s="1"/>
  <c r="B53" i="301" s="1"/>
  <c r="B54" i="301" s="1"/>
  <c r="B55" i="301" s="1"/>
  <c r="B56" i="301" s="1"/>
  <c r="B57" i="301" s="1"/>
  <c r="B58" i="301" s="1"/>
  <c r="B59" i="301" s="1"/>
  <c r="B60" i="301" s="1"/>
  <c r="B61" i="301" s="1"/>
  <c r="B62" i="301" s="1"/>
  <c r="B63" i="301" s="1"/>
  <c r="B64" i="301" s="1"/>
  <c r="B65" i="301" s="1"/>
  <c r="B66" i="301" s="1"/>
  <c r="B67" i="301" s="1"/>
  <c r="B68" i="301" s="1"/>
  <c r="B69" i="301" s="1"/>
  <c r="B70" i="301" s="1"/>
  <c r="B71" i="301" s="1"/>
  <c r="B72" i="301" s="1"/>
  <c r="B73" i="301" s="1"/>
  <c r="B74" i="301" s="1"/>
  <c r="B75" i="301" s="1"/>
  <c r="B76" i="301" s="1"/>
  <c r="B77" i="301" s="1"/>
  <c r="B78" i="301" s="1"/>
  <c r="B79" i="301" s="1"/>
  <c r="B80" i="301" s="1"/>
  <c r="B81" i="301" s="1"/>
  <c r="B82" i="301" s="1"/>
  <c r="B83" i="301" s="1"/>
  <c r="B84" i="301" s="1"/>
  <c r="B85" i="301" s="1"/>
  <c r="B86" i="301" s="1"/>
  <c r="B87" i="301" s="1"/>
  <c r="B88" i="301" s="1"/>
  <c r="B89" i="301" s="1"/>
  <c r="B90" i="301" s="1"/>
  <c r="B91" i="301" s="1"/>
  <c r="B92" i="301" s="1"/>
  <c r="B93" i="301" s="1"/>
  <c r="B94" i="301" s="1"/>
  <c r="B95" i="301" s="1"/>
  <c r="B103" i="301" s="1"/>
  <c r="B104" i="301" s="1"/>
  <c r="B105" i="301" s="1"/>
  <c r="B106" i="301" s="1"/>
  <c r="X11" i="301"/>
  <c r="W11" i="301"/>
  <c r="V11" i="301"/>
  <c r="U11" i="301"/>
  <c r="T11" i="301"/>
  <c r="S11" i="301"/>
  <c r="R11" i="301"/>
  <c r="Q11" i="301"/>
  <c r="N5" i="301"/>
  <c r="N101" i="301" s="1"/>
  <c r="M5" i="301"/>
  <c r="M101" i="301" s="1"/>
  <c r="L5" i="301"/>
  <c r="L101" i="301" s="1"/>
  <c r="N120" i="300"/>
  <c r="M120" i="300"/>
  <c r="L120" i="300"/>
  <c r="K120" i="300"/>
  <c r="N119" i="300"/>
  <c r="M119" i="300"/>
  <c r="L119" i="300"/>
  <c r="K119" i="300"/>
  <c r="N118" i="300"/>
  <c r="M118" i="300"/>
  <c r="L118" i="300"/>
  <c r="K118" i="300"/>
  <c r="N117" i="300"/>
  <c r="M117" i="300"/>
  <c r="L117" i="300"/>
  <c r="K117" i="300"/>
  <c r="N116" i="300"/>
  <c r="M116" i="300"/>
  <c r="L116" i="300"/>
  <c r="K116" i="300"/>
  <c r="N115" i="300"/>
  <c r="M115" i="300"/>
  <c r="L115" i="300"/>
  <c r="K115" i="300"/>
  <c r="N114" i="300"/>
  <c r="M114" i="300"/>
  <c r="L114" i="300"/>
  <c r="K114" i="300"/>
  <c r="K101" i="300"/>
  <c r="K121" i="300" s="1"/>
  <c r="X52" i="300"/>
  <c r="W52" i="300"/>
  <c r="V52" i="300"/>
  <c r="U52" i="300"/>
  <c r="X30" i="300"/>
  <c r="W30" i="300"/>
  <c r="V30" i="300"/>
  <c r="U30" i="300"/>
  <c r="U27" i="300"/>
  <c r="X25" i="300"/>
  <c r="W25" i="300"/>
  <c r="V25" i="300"/>
  <c r="U25" i="300"/>
  <c r="T25" i="300"/>
  <c r="S25" i="300"/>
  <c r="R25" i="300"/>
  <c r="Q25" i="300"/>
  <c r="X24" i="300"/>
  <c r="W24" i="300"/>
  <c r="V24" i="300"/>
  <c r="U24" i="300"/>
  <c r="X23" i="300"/>
  <c r="W23" i="300"/>
  <c r="V23" i="300"/>
  <c r="U23" i="300"/>
  <c r="T23" i="300"/>
  <c r="S23" i="300"/>
  <c r="R23" i="300"/>
  <c r="Q23" i="300"/>
  <c r="X22" i="300"/>
  <c r="W22" i="300"/>
  <c r="V22" i="300"/>
  <c r="U22" i="300"/>
  <c r="T22" i="300"/>
  <c r="S22" i="300"/>
  <c r="R22" i="300"/>
  <c r="Q22" i="300"/>
  <c r="X21" i="300"/>
  <c r="W21" i="300"/>
  <c r="V21" i="300"/>
  <c r="U21" i="300"/>
  <c r="T21" i="300"/>
  <c r="S21" i="300"/>
  <c r="R21" i="300"/>
  <c r="Q21" i="300"/>
  <c r="X20" i="300"/>
  <c r="W20" i="300"/>
  <c r="V20" i="300"/>
  <c r="U20" i="300"/>
  <c r="T20" i="300"/>
  <c r="S20" i="300"/>
  <c r="R20" i="300"/>
  <c r="Q20" i="300"/>
  <c r="X19" i="300"/>
  <c r="W19" i="300"/>
  <c r="V19" i="300"/>
  <c r="U19" i="300"/>
  <c r="T19" i="300"/>
  <c r="S19" i="300"/>
  <c r="R19" i="300"/>
  <c r="Q19" i="300"/>
  <c r="X18" i="300"/>
  <c r="W18" i="300"/>
  <c r="V18" i="300"/>
  <c r="U18" i="300"/>
  <c r="T18" i="300"/>
  <c r="S18" i="300"/>
  <c r="R18" i="300"/>
  <c r="Q18" i="300"/>
  <c r="X17" i="300"/>
  <c r="W17" i="300"/>
  <c r="V17" i="300"/>
  <c r="U17" i="300"/>
  <c r="T17" i="300"/>
  <c r="S17" i="300"/>
  <c r="R17" i="300"/>
  <c r="Q17" i="300"/>
  <c r="X16" i="300"/>
  <c r="W16" i="300"/>
  <c r="V16" i="300"/>
  <c r="U16" i="300"/>
  <c r="T16" i="300"/>
  <c r="S16" i="300"/>
  <c r="R16" i="300"/>
  <c r="Q16" i="300"/>
  <c r="X15" i="300"/>
  <c r="W15" i="300"/>
  <c r="V15" i="300"/>
  <c r="U15" i="300"/>
  <c r="T15" i="300"/>
  <c r="S15" i="300"/>
  <c r="R15" i="300"/>
  <c r="Q15" i="300"/>
  <c r="X14" i="300"/>
  <c r="W14" i="300"/>
  <c r="V14" i="300"/>
  <c r="U14" i="300"/>
  <c r="T14" i="300"/>
  <c r="S14" i="300"/>
  <c r="R14" i="300"/>
  <c r="Q14" i="300"/>
  <c r="X13" i="300"/>
  <c r="W13" i="300"/>
  <c r="V13" i="300"/>
  <c r="U13" i="300"/>
  <c r="T13" i="300"/>
  <c r="S13" i="300"/>
  <c r="R13" i="300"/>
  <c r="Q13" i="300"/>
  <c r="X12" i="300"/>
  <c r="W12" i="300"/>
  <c r="V12" i="300"/>
  <c r="U12" i="300"/>
  <c r="T12" i="300"/>
  <c r="S12" i="300"/>
  <c r="R12" i="300"/>
  <c r="Q12" i="300"/>
  <c r="B12" i="300"/>
  <c r="B13" i="300" s="1"/>
  <c r="B14" i="300" s="1"/>
  <c r="B15" i="300" s="1"/>
  <c r="B16" i="300" s="1"/>
  <c r="B17" i="300" s="1"/>
  <c r="B18" i="300" s="1"/>
  <c r="B19" i="300" s="1"/>
  <c r="B20" i="300" s="1"/>
  <c r="B21" i="300" s="1"/>
  <c r="B22" i="300" s="1"/>
  <c r="B23" i="300" s="1"/>
  <c r="B24" i="300" s="1"/>
  <c r="B25" i="300" s="1"/>
  <c r="B26" i="300" s="1"/>
  <c r="B27" i="300" s="1"/>
  <c r="B28" i="300" s="1"/>
  <c r="B29" i="300" s="1"/>
  <c r="B30" i="300" s="1"/>
  <c r="B31" i="300" s="1"/>
  <c r="B32" i="300" s="1"/>
  <c r="B33" i="300" s="1"/>
  <c r="B34" i="300" s="1"/>
  <c r="B35" i="300" s="1"/>
  <c r="B36" i="300" s="1"/>
  <c r="B37" i="300" s="1"/>
  <c r="B38" i="300" s="1"/>
  <c r="B39" i="300" s="1"/>
  <c r="B40" i="300" s="1"/>
  <c r="B41" i="300" s="1"/>
  <c r="B42" i="300" s="1"/>
  <c r="B43" i="300" s="1"/>
  <c r="B44" i="300" s="1"/>
  <c r="B45" i="300" s="1"/>
  <c r="B46" i="300" s="1"/>
  <c r="B47" i="300" s="1"/>
  <c r="B48" i="300" s="1"/>
  <c r="B49" i="300" s="1"/>
  <c r="B50" i="300" s="1"/>
  <c r="B51" i="300" s="1"/>
  <c r="B52" i="300" s="1"/>
  <c r="B53" i="300" s="1"/>
  <c r="B54" i="300" s="1"/>
  <c r="B55" i="300" s="1"/>
  <c r="B56" i="300" s="1"/>
  <c r="B57" i="300" s="1"/>
  <c r="B58" i="300" s="1"/>
  <c r="B59" i="300" s="1"/>
  <c r="B60" i="300" s="1"/>
  <c r="B61" i="300" s="1"/>
  <c r="B62" i="300" s="1"/>
  <c r="B63" i="300" s="1"/>
  <c r="B64" i="300" s="1"/>
  <c r="B65" i="300" s="1"/>
  <c r="B66" i="300" s="1"/>
  <c r="B67" i="300" s="1"/>
  <c r="B68" i="300" s="1"/>
  <c r="B69" i="300" s="1"/>
  <c r="B70" i="300" s="1"/>
  <c r="B71" i="300" s="1"/>
  <c r="B72" i="300" s="1"/>
  <c r="B73" i="300" s="1"/>
  <c r="B74" i="300" s="1"/>
  <c r="B75" i="300" s="1"/>
  <c r="B76" i="300" s="1"/>
  <c r="B77" i="300" s="1"/>
  <c r="B78" i="300" s="1"/>
  <c r="B79" i="300" s="1"/>
  <c r="B80" i="300" s="1"/>
  <c r="B81" i="300" s="1"/>
  <c r="B82" i="300" s="1"/>
  <c r="B83" i="300" s="1"/>
  <c r="B84" i="300" s="1"/>
  <c r="B85" i="300" s="1"/>
  <c r="B86" i="300" s="1"/>
  <c r="B87" i="300" s="1"/>
  <c r="B88" i="300" s="1"/>
  <c r="B89" i="300" s="1"/>
  <c r="B90" i="300" s="1"/>
  <c r="B91" i="300" s="1"/>
  <c r="B92" i="300" s="1"/>
  <c r="B93" i="300" s="1"/>
  <c r="B94" i="300" s="1"/>
  <c r="B95" i="300" s="1"/>
  <c r="B103" i="300" s="1"/>
  <c r="B104" i="300" s="1"/>
  <c r="B105" i="300" s="1"/>
  <c r="B106" i="300" s="1"/>
  <c r="B107" i="300" s="1"/>
  <c r="B108" i="300" s="1"/>
  <c r="B109" i="300" s="1"/>
  <c r="B110" i="300" s="1"/>
  <c r="B111" i="300" s="1"/>
  <c r="X11" i="300"/>
  <c r="W11" i="300"/>
  <c r="V11" i="300"/>
  <c r="U11" i="300"/>
  <c r="T11" i="300"/>
  <c r="S11" i="300"/>
  <c r="R11" i="300"/>
  <c r="Q11" i="300"/>
  <c r="N5" i="300"/>
  <c r="N101" i="300" s="1"/>
  <c r="M5" i="300"/>
  <c r="M101" i="300" s="1"/>
  <c r="L5" i="300"/>
  <c r="L101" i="300" s="1"/>
  <c r="K108" i="301" l="1"/>
  <c r="K107" i="301" s="1"/>
  <c r="L113" i="300"/>
  <c r="L108" i="301"/>
  <c r="U100" i="300"/>
  <c r="M113" i="300"/>
  <c r="L110" i="302"/>
  <c r="U96" i="300"/>
  <c r="M116" i="301"/>
  <c r="W96" i="301"/>
  <c r="L121" i="300"/>
  <c r="L112" i="300" s="1"/>
  <c r="V96" i="300"/>
  <c r="U96" i="301"/>
  <c r="K113" i="300"/>
  <c r="N113" i="300"/>
  <c r="M108" i="301"/>
  <c r="N108" i="301"/>
  <c r="V52" i="301"/>
  <c r="L116" i="301"/>
  <c r="L107" i="301" s="1"/>
  <c r="V96" i="301"/>
  <c r="N116" i="301"/>
  <c r="X96" i="301"/>
  <c r="U52" i="301"/>
  <c r="W52" i="301"/>
  <c r="X52" i="301"/>
  <c r="U100" i="301"/>
  <c r="V100" i="301"/>
  <c r="W100" i="301"/>
  <c r="X100" i="301"/>
  <c r="M121" i="300"/>
  <c r="M112" i="300" s="1"/>
  <c r="W108" i="300"/>
  <c r="W96" i="300"/>
  <c r="N121" i="300"/>
  <c r="X108" i="300"/>
  <c r="X96" i="300"/>
  <c r="K112" i="300"/>
  <c r="U53" i="300"/>
  <c r="U108" i="300"/>
  <c r="V53" i="300"/>
  <c r="V108" i="300"/>
  <c r="W53" i="300"/>
  <c r="X53" i="300"/>
  <c r="V100" i="300"/>
  <c r="W100" i="300"/>
  <c r="X100" i="300"/>
  <c r="N119" i="299"/>
  <c r="M119" i="299"/>
  <c r="L119" i="299"/>
  <c r="K119" i="299"/>
  <c r="N118" i="299"/>
  <c r="M118" i="299"/>
  <c r="L118" i="299"/>
  <c r="K118" i="299"/>
  <c r="N117" i="299"/>
  <c r="M117" i="299"/>
  <c r="L117" i="299"/>
  <c r="K117" i="299"/>
  <c r="N116" i="299"/>
  <c r="M116" i="299"/>
  <c r="L116" i="299"/>
  <c r="K116" i="299"/>
  <c r="N115" i="299"/>
  <c r="M115" i="299"/>
  <c r="L115" i="299"/>
  <c r="K115" i="299"/>
  <c r="N114" i="299"/>
  <c r="M114" i="299"/>
  <c r="L114" i="299"/>
  <c r="K114" i="299"/>
  <c r="N113" i="299"/>
  <c r="M113" i="299"/>
  <c r="L113" i="299"/>
  <c r="K113" i="299"/>
  <c r="K101" i="299"/>
  <c r="K120" i="299" s="1"/>
  <c r="X53" i="299"/>
  <c r="W53" i="299"/>
  <c r="V53" i="299"/>
  <c r="U53" i="299"/>
  <c r="X32" i="299"/>
  <c r="W32" i="299"/>
  <c r="V32" i="299"/>
  <c r="U32" i="299"/>
  <c r="U29" i="299"/>
  <c r="X27" i="299"/>
  <c r="W27" i="299"/>
  <c r="V27" i="299"/>
  <c r="U27" i="299"/>
  <c r="T27" i="299"/>
  <c r="S27" i="299"/>
  <c r="R27" i="299"/>
  <c r="Q27" i="299"/>
  <c r="X26" i="299"/>
  <c r="W26" i="299"/>
  <c r="V26" i="299"/>
  <c r="U26" i="299"/>
  <c r="X25" i="299"/>
  <c r="W25" i="299"/>
  <c r="V25" i="299"/>
  <c r="U25" i="299"/>
  <c r="T25" i="299"/>
  <c r="S25" i="299"/>
  <c r="R25" i="299"/>
  <c r="Q25" i="299"/>
  <c r="X24" i="299"/>
  <c r="W24" i="299"/>
  <c r="V24" i="299"/>
  <c r="U24" i="299"/>
  <c r="T24" i="299"/>
  <c r="S24" i="299"/>
  <c r="R24" i="299"/>
  <c r="Q24" i="299"/>
  <c r="X23" i="299"/>
  <c r="W23" i="299"/>
  <c r="V23" i="299"/>
  <c r="U23" i="299"/>
  <c r="T23" i="299"/>
  <c r="S23" i="299"/>
  <c r="R23" i="299"/>
  <c r="Q23" i="299"/>
  <c r="X22" i="299"/>
  <c r="W22" i="299"/>
  <c r="V22" i="299"/>
  <c r="U22" i="299"/>
  <c r="T22" i="299"/>
  <c r="S22" i="299"/>
  <c r="R22" i="299"/>
  <c r="Q22" i="299"/>
  <c r="X21" i="299"/>
  <c r="W21" i="299"/>
  <c r="V21" i="299"/>
  <c r="U21" i="299"/>
  <c r="T21" i="299"/>
  <c r="S21" i="299"/>
  <c r="R21" i="299"/>
  <c r="Q21" i="299"/>
  <c r="X20" i="299"/>
  <c r="W20" i="299"/>
  <c r="V20" i="299"/>
  <c r="U20" i="299"/>
  <c r="T20" i="299"/>
  <c r="S20" i="299"/>
  <c r="R20" i="299"/>
  <c r="Q20" i="299"/>
  <c r="X19" i="299"/>
  <c r="W19" i="299"/>
  <c r="V19" i="299"/>
  <c r="U19" i="299"/>
  <c r="T19" i="299"/>
  <c r="S19" i="299"/>
  <c r="R19" i="299"/>
  <c r="Q19" i="299"/>
  <c r="X18" i="299"/>
  <c r="W18" i="299"/>
  <c r="V18" i="299"/>
  <c r="U18" i="299"/>
  <c r="T18" i="299"/>
  <c r="S18" i="299"/>
  <c r="R18" i="299"/>
  <c r="Q18" i="299"/>
  <c r="X17" i="299"/>
  <c r="W17" i="299"/>
  <c r="V17" i="299"/>
  <c r="U17" i="299"/>
  <c r="T17" i="299"/>
  <c r="S17" i="299"/>
  <c r="R17" i="299"/>
  <c r="Q17" i="299"/>
  <c r="X16" i="299"/>
  <c r="W16" i="299"/>
  <c r="V16" i="299"/>
  <c r="U16" i="299"/>
  <c r="T16" i="299"/>
  <c r="S16" i="299"/>
  <c r="R16" i="299"/>
  <c r="Q16" i="299"/>
  <c r="X15" i="299"/>
  <c r="W15" i="299"/>
  <c r="V15" i="299"/>
  <c r="U15" i="299"/>
  <c r="T15" i="299"/>
  <c r="S15" i="299"/>
  <c r="X14" i="299"/>
  <c r="W14" i="299"/>
  <c r="V14" i="299"/>
  <c r="U14" i="299"/>
  <c r="T14" i="299"/>
  <c r="S14" i="299"/>
  <c r="R14" i="299"/>
  <c r="Q14" i="299"/>
  <c r="X13" i="299"/>
  <c r="W13" i="299"/>
  <c r="V13" i="299"/>
  <c r="U13" i="299"/>
  <c r="T13" i="299"/>
  <c r="S13" i="299"/>
  <c r="R13" i="299"/>
  <c r="Q13" i="299"/>
  <c r="X12" i="299"/>
  <c r="W12" i="299"/>
  <c r="V12" i="299"/>
  <c r="U12" i="299"/>
  <c r="T12" i="299"/>
  <c r="S12" i="299"/>
  <c r="R12" i="299"/>
  <c r="Q12" i="299"/>
  <c r="B12" i="299"/>
  <c r="B13" i="299" s="1"/>
  <c r="B14" i="299" s="1"/>
  <c r="B15" i="299" s="1"/>
  <c r="B16" i="299" s="1"/>
  <c r="B17" i="299" s="1"/>
  <c r="B18" i="299" s="1"/>
  <c r="B19" i="299" s="1"/>
  <c r="B20" i="299" s="1"/>
  <c r="B21" i="299" s="1"/>
  <c r="B22" i="299" s="1"/>
  <c r="B23" i="299" s="1"/>
  <c r="B24" i="299" s="1"/>
  <c r="B25" i="299" s="1"/>
  <c r="B26" i="299" s="1"/>
  <c r="B27" i="299" s="1"/>
  <c r="B28" i="299" s="1"/>
  <c r="B29" i="299" s="1"/>
  <c r="B30" i="299" s="1"/>
  <c r="B31" i="299" s="1"/>
  <c r="B32" i="299" s="1"/>
  <c r="B33" i="299" s="1"/>
  <c r="B34" i="299" s="1"/>
  <c r="B35" i="299" s="1"/>
  <c r="B36" i="299" s="1"/>
  <c r="B37" i="299" s="1"/>
  <c r="B38" i="299" s="1"/>
  <c r="B39" i="299" s="1"/>
  <c r="B40" i="299" s="1"/>
  <c r="B41" i="299" s="1"/>
  <c r="B42" i="299" s="1"/>
  <c r="B43" i="299" s="1"/>
  <c r="B44" i="299" s="1"/>
  <c r="B45" i="299" s="1"/>
  <c r="B46" i="299" s="1"/>
  <c r="B47" i="299" s="1"/>
  <c r="B48" i="299" s="1"/>
  <c r="B49" i="299" s="1"/>
  <c r="B50" i="299" s="1"/>
  <c r="B51" i="299" s="1"/>
  <c r="B52" i="299" s="1"/>
  <c r="B53" i="299" s="1"/>
  <c r="B54" i="299" s="1"/>
  <c r="B55" i="299" s="1"/>
  <c r="B56" i="299" s="1"/>
  <c r="B57" i="299" s="1"/>
  <c r="B58" i="299" s="1"/>
  <c r="B59" i="299" s="1"/>
  <c r="B60" i="299" s="1"/>
  <c r="B61" i="299" s="1"/>
  <c r="B62" i="299" s="1"/>
  <c r="B63" i="299" s="1"/>
  <c r="B64" i="299" s="1"/>
  <c r="B65" i="299" s="1"/>
  <c r="B66" i="299" s="1"/>
  <c r="B67" i="299" s="1"/>
  <c r="B68" i="299" s="1"/>
  <c r="B69" i="299" s="1"/>
  <c r="B70" i="299" s="1"/>
  <c r="B71" i="299" s="1"/>
  <c r="B72" i="299" s="1"/>
  <c r="B73" i="299" s="1"/>
  <c r="B74" i="299" s="1"/>
  <c r="B75" i="299" s="1"/>
  <c r="B76" i="299" s="1"/>
  <c r="B77" i="299" s="1"/>
  <c r="B78" i="299" s="1"/>
  <c r="B79" i="299" s="1"/>
  <c r="B80" i="299" s="1"/>
  <c r="B81" i="299" s="1"/>
  <c r="B82" i="299" s="1"/>
  <c r="B83" i="299" s="1"/>
  <c r="B84" i="299" s="1"/>
  <c r="B85" i="299" s="1"/>
  <c r="B86" i="299" s="1"/>
  <c r="B87" i="299" s="1"/>
  <c r="B88" i="299" s="1"/>
  <c r="B89" i="299" s="1"/>
  <c r="B90" i="299" s="1"/>
  <c r="B91" i="299" s="1"/>
  <c r="B92" i="299" s="1"/>
  <c r="B93" i="299" s="1"/>
  <c r="B94" i="299" s="1"/>
  <c r="B95" i="299" s="1"/>
  <c r="B103" i="299" s="1"/>
  <c r="B104" i="299" s="1"/>
  <c r="B105" i="299" s="1"/>
  <c r="B106" i="299" s="1"/>
  <c r="B107" i="299" s="1"/>
  <c r="B108" i="299" s="1"/>
  <c r="B109" i="299" s="1"/>
  <c r="B110" i="299" s="1"/>
  <c r="X11" i="299"/>
  <c r="W11" i="299"/>
  <c r="V11" i="299"/>
  <c r="U11" i="299"/>
  <c r="T11" i="299"/>
  <c r="S11" i="299"/>
  <c r="R11" i="299"/>
  <c r="Q11" i="299"/>
  <c r="N5" i="299"/>
  <c r="N101" i="299" s="1"/>
  <c r="M5" i="299"/>
  <c r="M101" i="299" s="1"/>
  <c r="L5" i="299"/>
  <c r="L101" i="299" s="1"/>
  <c r="M107" i="301" l="1"/>
  <c r="N112" i="299"/>
  <c r="N107" i="301"/>
  <c r="L112" i="299"/>
  <c r="N112" i="300"/>
  <c r="L120" i="299"/>
  <c r="V96" i="299"/>
  <c r="M120" i="299"/>
  <c r="W96" i="299"/>
  <c r="U107" i="299"/>
  <c r="U96" i="299"/>
  <c r="K112" i="299"/>
  <c r="K111" i="299" s="1"/>
  <c r="M112" i="299"/>
  <c r="N120" i="299"/>
  <c r="X107" i="299"/>
  <c r="X96" i="299"/>
  <c r="U54" i="299"/>
  <c r="W107" i="299"/>
  <c r="V54" i="299"/>
  <c r="U100" i="299"/>
  <c r="V107" i="299"/>
  <c r="W54" i="299"/>
  <c r="V100" i="299"/>
  <c r="X54" i="299"/>
  <c r="W100" i="299"/>
  <c r="X100" i="299"/>
  <c r="N111" i="299" l="1"/>
  <c r="M111" i="299"/>
  <c r="L111" i="299"/>
  <c r="N124" i="298"/>
  <c r="M124" i="298"/>
  <c r="L124" i="298"/>
  <c r="K124" i="298"/>
  <c r="N123" i="298"/>
  <c r="M123" i="298"/>
  <c r="L123" i="298"/>
  <c r="K123" i="298"/>
  <c r="N122" i="298"/>
  <c r="M122" i="298"/>
  <c r="L122" i="298"/>
  <c r="K122" i="298"/>
  <c r="N121" i="298"/>
  <c r="M121" i="298"/>
  <c r="L121" i="298"/>
  <c r="K121" i="298"/>
  <c r="N120" i="298"/>
  <c r="M120" i="298"/>
  <c r="L120" i="298"/>
  <c r="K120" i="298"/>
  <c r="N119" i="298"/>
  <c r="M119" i="298"/>
  <c r="L119" i="298"/>
  <c r="K119" i="298"/>
  <c r="N118" i="298"/>
  <c r="M118" i="298"/>
  <c r="L118" i="298"/>
  <c r="K118" i="298"/>
  <c r="K101" i="298"/>
  <c r="K125" i="298" s="1"/>
  <c r="X55" i="298"/>
  <c r="W55" i="298"/>
  <c r="V55" i="298"/>
  <c r="U55" i="298"/>
  <c r="X34" i="298"/>
  <c r="W34" i="298"/>
  <c r="V34" i="298"/>
  <c r="U34" i="298"/>
  <c r="X33" i="298"/>
  <c r="W33" i="298"/>
  <c r="V33" i="298"/>
  <c r="U33" i="298"/>
  <c r="U29" i="298"/>
  <c r="X27" i="298"/>
  <c r="W27" i="298"/>
  <c r="V27" i="298"/>
  <c r="U27" i="298"/>
  <c r="T27" i="298"/>
  <c r="S27" i="298"/>
  <c r="R27" i="298"/>
  <c r="Q27" i="298"/>
  <c r="X26" i="298"/>
  <c r="W26" i="298"/>
  <c r="V26" i="298"/>
  <c r="U26" i="298"/>
  <c r="X25" i="298"/>
  <c r="W25" i="298"/>
  <c r="V25" i="298"/>
  <c r="U25" i="298"/>
  <c r="T25" i="298"/>
  <c r="S25" i="298"/>
  <c r="R25" i="298"/>
  <c r="Q25" i="298"/>
  <c r="X24" i="298"/>
  <c r="W24" i="298"/>
  <c r="V24" i="298"/>
  <c r="U24" i="298"/>
  <c r="T24" i="298"/>
  <c r="S24" i="298"/>
  <c r="R24" i="298"/>
  <c r="Q24" i="298"/>
  <c r="X23" i="298"/>
  <c r="W23" i="298"/>
  <c r="V23" i="298"/>
  <c r="U23" i="298"/>
  <c r="T23" i="298"/>
  <c r="S23" i="298"/>
  <c r="R23" i="298"/>
  <c r="Q23" i="298"/>
  <c r="X22" i="298"/>
  <c r="W22" i="298"/>
  <c r="V22" i="298"/>
  <c r="U22" i="298"/>
  <c r="T22" i="298"/>
  <c r="S22" i="298"/>
  <c r="R22" i="298"/>
  <c r="Q22" i="298"/>
  <c r="X21" i="298"/>
  <c r="W21" i="298"/>
  <c r="V21" i="298"/>
  <c r="U21" i="298"/>
  <c r="T21" i="298"/>
  <c r="S21" i="298"/>
  <c r="R21" i="298"/>
  <c r="Q21" i="298"/>
  <c r="X20" i="298"/>
  <c r="W20" i="298"/>
  <c r="V20" i="298"/>
  <c r="U20" i="298"/>
  <c r="T20" i="298"/>
  <c r="S20" i="298"/>
  <c r="R20" i="298"/>
  <c r="Q20" i="298"/>
  <c r="X19" i="298"/>
  <c r="W19" i="298"/>
  <c r="V19" i="298"/>
  <c r="U19" i="298"/>
  <c r="T19" i="298"/>
  <c r="S19" i="298"/>
  <c r="R19" i="298"/>
  <c r="Q19" i="298"/>
  <c r="X18" i="298"/>
  <c r="W18" i="298"/>
  <c r="V18" i="298"/>
  <c r="U18" i="298"/>
  <c r="T18" i="298"/>
  <c r="S18" i="298"/>
  <c r="R18" i="298"/>
  <c r="Q18" i="298"/>
  <c r="X17" i="298"/>
  <c r="W17" i="298"/>
  <c r="V17" i="298"/>
  <c r="U17" i="298"/>
  <c r="T17" i="298"/>
  <c r="S17" i="298"/>
  <c r="R17" i="298"/>
  <c r="Q17" i="298"/>
  <c r="X16" i="298"/>
  <c r="W16" i="298"/>
  <c r="V16" i="298"/>
  <c r="U16" i="298"/>
  <c r="T16" i="298"/>
  <c r="S16" i="298"/>
  <c r="X15" i="298"/>
  <c r="W15" i="298"/>
  <c r="V15" i="298"/>
  <c r="U15" i="298"/>
  <c r="T15" i="298"/>
  <c r="S15" i="298"/>
  <c r="R15" i="298"/>
  <c r="Q15" i="298"/>
  <c r="X14" i="298"/>
  <c r="W14" i="298"/>
  <c r="V14" i="298"/>
  <c r="U14" i="298"/>
  <c r="T14" i="298"/>
  <c r="S14" i="298"/>
  <c r="R14" i="298"/>
  <c r="Q14" i="298"/>
  <c r="X13" i="298"/>
  <c r="W13" i="298"/>
  <c r="V13" i="298"/>
  <c r="U13" i="298"/>
  <c r="T13" i="298"/>
  <c r="S13" i="298"/>
  <c r="R13" i="298"/>
  <c r="Q13" i="298"/>
  <c r="X12" i="298"/>
  <c r="W12" i="298"/>
  <c r="V12" i="298"/>
  <c r="U12" i="298"/>
  <c r="T12" i="298"/>
  <c r="S12" i="298"/>
  <c r="R12" i="298"/>
  <c r="Q12" i="298"/>
  <c r="B12" i="298"/>
  <c r="B13" i="298" s="1"/>
  <c r="B14" i="298" s="1"/>
  <c r="B15" i="298" s="1"/>
  <c r="B16" i="298" s="1"/>
  <c r="B17" i="298" s="1"/>
  <c r="B18" i="298" s="1"/>
  <c r="B19" i="298" s="1"/>
  <c r="B20" i="298" s="1"/>
  <c r="B21" i="298" s="1"/>
  <c r="B22" i="298" s="1"/>
  <c r="B23" i="298" s="1"/>
  <c r="B24" i="298" s="1"/>
  <c r="B25" i="298" s="1"/>
  <c r="B26" i="298" s="1"/>
  <c r="B27" i="298" s="1"/>
  <c r="B28" i="298" s="1"/>
  <c r="B29" i="298" s="1"/>
  <c r="B30" i="298" s="1"/>
  <c r="B31" i="298" s="1"/>
  <c r="B32" i="298" s="1"/>
  <c r="B33" i="298" s="1"/>
  <c r="B34" i="298" s="1"/>
  <c r="B35" i="298" s="1"/>
  <c r="B36" i="298" s="1"/>
  <c r="B37" i="298" s="1"/>
  <c r="B38" i="298" s="1"/>
  <c r="B39" i="298" s="1"/>
  <c r="B40" i="298" s="1"/>
  <c r="B41" i="298" s="1"/>
  <c r="B42" i="298" s="1"/>
  <c r="B43" i="298" s="1"/>
  <c r="B44" i="298" s="1"/>
  <c r="B45" i="298" s="1"/>
  <c r="B46" i="298" s="1"/>
  <c r="B47" i="298" s="1"/>
  <c r="B48" i="298" s="1"/>
  <c r="B49" i="298" s="1"/>
  <c r="B50" i="298" s="1"/>
  <c r="B51" i="298" s="1"/>
  <c r="B52" i="298" s="1"/>
  <c r="B53" i="298" s="1"/>
  <c r="B54" i="298" s="1"/>
  <c r="B55" i="298" s="1"/>
  <c r="B56" i="298" s="1"/>
  <c r="B57" i="298" s="1"/>
  <c r="B58" i="298" s="1"/>
  <c r="B59" i="298" s="1"/>
  <c r="B60" i="298" s="1"/>
  <c r="B61" i="298" s="1"/>
  <c r="B62" i="298" s="1"/>
  <c r="B63" i="298" s="1"/>
  <c r="B64" i="298" s="1"/>
  <c r="B65" i="298" s="1"/>
  <c r="B66" i="298" s="1"/>
  <c r="B67" i="298" s="1"/>
  <c r="B68" i="298" s="1"/>
  <c r="B69" i="298" s="1"/>
  <c r="B70" i="298" s="1"/>
  <c r="B71" i="298" s="1"/>
  <c r="B72" i="298" s="1"/>
  <c r="B73" i="298" s="1"/>
  <c r="B74" i="298" s="1"/>
  <c r="B75" i="298" s="1"/>
  <c r="B76" i="298" s="1"/>
  <c r="B77" i="298" s="1"/>
  <c r="B78" i="298" s="1"/>
  <c r="B79" i="298" s="1"/>
  <c r="B80" i="298" s="1"/>
  <c r="B81" i="298" s="1"/>
  <c r="B82" i="298" s="1"/>
  <c r="B83" i="298" s="1"/>
  <c r="B84" i="298" s="1"/>
  <c r="B85" i="298" s="1"/>
  <c r="B86" i="298" s="1"/>
  <c r="B87" i="298" s="1"/>
  <c r="B88" i="298" s="1"/>
  <c r="B89" i="298" s="1"/>
  <c r="B90" i="298" s="1"/>
  <c r="B91" i="298" s="1"/>
  <c r="B92" i="298" s="1"/>
  <c r="B93" i="298" s="1"/>
  <c r="B94" i="298" s="1"/>
  <c r="B95" i="298" s="1"/>
  <c r="B103" i="298" s="1"/>
  <c r="B104" i="298" s="1"/>
  <c r="B105" i="298" s="1"/>
  <c r="B106" i="298" s="1"/>
  <c r="B107" i="298" s="1"/>
  <c r="B108" i="298" s="1"/>
  <c r="B109" i="298" s="1"/>
  <c r="B110" i="298" s="1"/>
  <c r="B111" i="298" s="1"/>
  <c r="B112" i="298" s="1"/>
  <c r="B113" i="298" s="1"/>
  <c r="B114" i="298" s="1"/>
  <c r="B115" i="298" s="1"/>
  <c r="X11" i="298"/>
  <c r="W11" i="298"/>
  <c r="V11" i="298"/>
  <c r="U11" i="298"/>
  <c r="T11" i="298"/>
  <c r="S11" i="298"/>
  <c r="R11" i="298"/>
  <c r="Q11" i="298"/>
  <c r="N5" i="298"/>
  <c r="N101" i="298" s="1"/>
  <c r="M5" i="298"/>
  <c r="M101" i="298" s="1"/>
  <c r="L5" i="298"/>
  <c r="L101" i="298" s="1"/>
  <c r="N117" i="298" l="1"/>
  <c r="U112" i="298"/>
  <c r="U100" i="298"/>
  <c r="U96" i="298"/>
  <c r="L117" i="298"/>
  <c r="M117" i="298"/>
  <c r="N125" i="298"/>
  <c r="X96" i="298"/>
  <c r="X112" i="298"/>
  <c r="L125" i="298"/>
  <c r="V96" i="298"/>
  <c r="V112" i="298"/>
  <c r="M125" i="298"/>
  <c r="W96" i="298"/>
  <c r="W112" i="298"/>
  <c r="W100" i="298"/>
  <c r="U56" i="298"/>
  <c r="V100" i="298"/>
  <c r="W56" i="298"/>
  <c r="X100" i="298"/>
  <c r="X56" i="298"/>
  <c r="V56" i="298"/>
  <c r="K117" i="298"/>
  <c r="K116" i="298" s="1"/>
  <c r="M116" i="298" l="1"/>
  <c r="N116" i="298"/>
  <c r="L116" i="298"/>
  <c r="N131" i="297"/>
  <c r="M131" i="297"/>
  <c r="L131" i="297"/>
  <c r="K131" i="297"/>
  <c r="N130" i="297"/>
  <c r="M130" i="297"/>
  <c r="L130" i="297"/>
  <c r="K130" i="297"/>
  <c r="N129" i="297"/>
  <c r="M129" i="297"/>
  <c r="L129" i="297"/>
  <c r="K129" i="297"/>
  <c r="N128" i="297"/>
  <c r="M128" i="297"/>
  <c r="L128" i="297"/>
  <c r="K128" i="297"/>
  <c r="N127" i="297"/>
  <c r="M127" i="297"/>
  <c r="L127" i="297"/>
  <c r="K127" i="297"/>
  <c r="N126" i="297"/>
  <c r="M126" i="297"/>
  <c r="L126" i="297"/>
  <c r="K126" i="297"/>
  <c r="N125" i="297"/>
  <c r="M125" i="297"/>
  <c r="L125" i="297"/>
  <c r="K125" i="297"/>
  <c r="K101" i="297"/>
  <c r="K132" i="297" s="1"/>
  <c r="X58" i="297"/>
  <c r="W58" i="297"/>
  <c r="V58" i="297"/>
  <c r="U58" i="297"/>
  <c r="X54" i="297"/>
  <c r="W54" i="297"/>
  <c r="V54" i="297"/>
  <c r="U54" i="297"/>
  <c r="X33" i="297"/>
  <c r="W33" i="297"/>
  <c r="V33" i="297"/>
  <c r="U33" i="297"/>
  <c r="U29" i="297"/>
  <c r="X27" i="297"/>
  <c r="W27" i="297"/>
  <c r="V27" i="297"/>
  <c r="U27" i="297"/>
  <c r="T27" i="297"/>
  <c r="S27" i="297"/>
  <c r="R27" i="297"/>
  <c r="Q27" i="297"/>
  <c r="X26" i="297"/>
  <c r="W26" i="297"/>
  <c r="V26" i="297"/>
  <c r="U26" i="297"/>
  <c r="X25" i="297"/>
  <c r="W25" i="297"/>
  <c r="V25" i="297"/>
  <c r="U25" i="297"/>
  <c r="T25" i="297"/>
  <c r="S25" i="297"/>
  <c r="R25" i="297"/>
  <c r="Q25" i="297"/>
  <c r="X24" i="297"/>
  <c r="W24" i="297"/>
  <c r="V24" i="297"/>
  <c r="U24" i="297"/>
  <c r="T24" i="297"/>
  <c r="S24" i="297"/>
  <c r="R24" i="297"/>
  <c r="Q24" i="297"/>
  <c r="X23" i="297"/>
  <c r="W23" i="297"/>
  <c r="V23" i="297"/>
  <c r="U23" i="297"/>
  <c r="T23" i="297"/>
  <c r="S23" i="297"/>
  <c r="R23" i="297"/>
  <c r="Q23" i="297"/>
  <c r="X22" i="297"/>
  <c r="W22" i="297"/>
  <c r="V22" i="297"/>
  <c r="U22" i="297"/>
  <c r="T22" i="297"/>
  <c r="S22" i="297"/>
  <c r="R22" i="297"/>
  <c r="Q22" i="297"/>
  <c r="X21" i="297"/>
  <c r="W21" i="297"/>
  <c r="V21" i="297"/>
  <c r="U21" i="297"/>
  <c r="T21" i="297"/>
  <c r="S21" i="297"/>
  <c r="R21" i="297"/>
  <c r="Q21" i="297"/>
  <c r="X20" i="297"/>
  <c r="W20" i="297"/>
  <c r="V20" i="297"/>
  <c r="U20" i="297"/>
  <c r="T20" i="297"/>
  <c r="S20" i="297"/>
  <c r="R20" i="297"/>
  <c r="Q20" i="297"/>
  <c r="X19" i="297"/>
  <c r="W19" i="297"/>
  <c r="V19" i="297"/>
  <c r="U19" i="297"/>
  <c r="T19" i="297"/>
  <c r="S19" i="297"/>
  <c r="R19" i="297"/>
  <c r="Q19" i="297"/>
  <c r="X18" i="297"/>
  <c r="W18" i="297"/>
  <c r="V18" i="297"/>
  <c r="U18" i="297"/>
  <c r="T18" i="297"/>
  <c r="S18" i="297"/>
  <c r="R18" i="297"/>
  <c r="Q18" i="297"/>
  <c r="X17" i="297"/>
  <c r="W17" i="297"/>
  <c r="V17" i="297"/>
  <c r="U17" i="297"/>
  <c r="T17" i="297"/>
  <c r="S17" i="297"/>
  <c r="R17" i="297"/>
  <c r="Q17" i="297"/>
  <c r="X16" i="297"/>
  <c r="W16" i="297"/>
  <c r="V16" i="297"/>
  <c r="U16" i="297"/>
  <c r="T16" i="297"/>
  <c r="S16" i="297"/>
  <c r="X15" i="297"/>
  <c r="W15" i="297"/>
  <c r="V15" i="297"/>
  <c r="U15" i="297"/>
  <c r="T15" i="297"/>
  <c r="S15" i="297"/>
  <c r="R15" i="297"/>
  <c r="Q15" i="297"/>
  <c r="X14" i="297"/>
  <c r="W14" i="297"/>
  <c r="V14" i="297"/>
  <c r="U14" i="297"/>
  <c r="T14" i="297"/>
  <c r="S14" i="297"/>
  <c r="R14" i="297"/>
  <c r="Q14" i="297"/>
  <c r="X13" i="297"/>
  <c r="W13" i="297"/>
  <c r="V13" i="297"/>
  <c r="U13" i="297"/>
  <c r="T13" i="297"/>
  <c r="S13" i="297"/>
  <c r="R13" i="297"/>
  <c r="Q13" i="297"/>
  <c r="X12" i="297"/>
  <c r="W12" i="297"/>
  <c r="V12" i="297"/>
  <c r="U12" i="297"/>
  <c r="T12" i="297"/>
  <c r="S12" i="297"/>
  <c r="R12" i="297"/>
  <c r="Q12" i="297"/>
  <c r="B12" i="297"/>
  <c r="B13" i="297" s="1"/>
  <c r="B14" i="297" s="1"/>
  <c r="B15" i="297" s="1"/>
  <c r="B16" i="297" s="1"/>
  <c r="B17" i="297" s="1"/>
  <c r="B18" i="297" s="1"/>
  <c r="B19" i="297" s="1"/>
  <c r="B20" i="297" s="1"/>
  <c r="B21" i="297" s="1"/>
  <c r="B22" i="297" s="1"/>
  <c r="B23" i="297" s="1"/>
  <c r="B24" i="297" s="1"/>
  <c r="B25" i="297" s="1"/>
  <c r="B26" i="297" s="1"/>
  <c r="B27" i="297" s="1"/>
  <c r="B28" i="297" s="1"/>
  <c r="B29" i="297" s="1"/>
  <c r="B30" i="297" s="1"/>
  <c r="B31" i="297" s="1"/>
  <c r="B32" i="297" s="1"/>
  <c r="B33" i="297" s="1"/>
  <c r="B34" i="297" s="1"/>
  <c r="B35" i="297" s="1"/>
  <c r="B36" i="297" s="1"/>
  <c r="B37" i="297" s="1"/>
  <c r="B38" i="297" s="1"/>
  <c r="B39" i="297" s="1"/>
  <c r="B40" i="297" s="1"/>
  <c r="B41" i="297" s="1"/>
  <c r="B42" i="297" s="1"/>
  <c r="B43" i="297" s="1"/>
  <c r="B44" i="297" s="1"/>
  <c r="B45" i="297" s="1"/>
  <c r="B46" i="297" s="1"/>
  <c r="B47" i="297" s="1"/>
  <c r="B48" i="297" s="1"/>
  <c r="B49" i="297" s="1"/>
  <c r="B50" i="297" s="1"/>
  <c r="B51" i="297" s="1"/>
  <c r="B52" i="297" s="1"/>
  <c r="B53" i="297" s="1"/>
  <c r="B54" i="297" s="1"/>
  <c r="B55" i="297" s="1"/>
  <c r="B56" i="297" s="1"/>
  <c r="B57" i="297" s="1"/>
  <c r="B58" i="297" s="1"/>
  <c r="B59" i="297" s="1"/>
  <c r="B60" i="297" s="1"/>
  <c r="B61" i="297" s="1"/>
  <c r="B62" i="297" s="1"/>
  <c r="B63" i="297" s="1"/>
  <c r="B64" i="297" s="1"/>
  <c r="B65" i="297" s="1"/>
  <c r="B66" i="297" s="1"/>
  <c r="B67" i="297" s="1"/>
  <c r="B68" i="297" s="1"/>
  <c r="B69" i="297" s="1"/>
  <c r="B70" i="297" s="1"/>
  <c r="B71" i="297" s="1"/>
  <c r="B72" i="297" s="1"/>
  <c r="B73" i="297" s="1"/>
  <c r="B74" i="297" s="1"/>
  <c r="B75" i="297" s="1"/>
  <c r="B76" i="297" s="1"/>
  <c r="B77" i="297" s="1"/>
  <c r="B78" i="297" s="1"/>
  <c r="B79" i="297" s="1"/>
  <c r="B80" i="297" s="1"/>
  <c r="B81" i="297" s="1"/>
  <c r="B82" i="297" s="1"/>
  <c r="B83" i="297" s="1"/>
  <c r="B84" i="297" s="1"/>
  <c r="B85" i="297" s="1"/>
  <c r="B86" i="297" s="1"/>
  <c r="B87" i="297" s="1"/>
  <c r="B88" i="297" s="1"/>
  <c r="B89" i="297" s="1"/>
  <c r="B90" i="297" s="1"/>
  <c r="B91" i="297" s="1"/>
  <c r="B92" i="297" s="1"/>
  <c r="B93" i="297" s="1"/>
  <c r="B94" i="297" s="1"/>
  <c r="B95" i="297" s="1"/>
  <c r="B103" i="297" s="1"/>
  <c r="B104" i="297" s="1"/>
  <c r="B105" i="297" s="1"/>
  <c r="B106" i="297" s="1"/>
  <c r="B107" i="297" s="1"/>
  <c r="B108" i="297" s="1"/>
  <c r="B109" i="297" s="1"/>
  <c r="B110" i="297" s="1"/>
  <c r="B111" i="297" s="1"/>
  <c r="B112" i="297" s="1"/>
  <c r="B113" i="297" s="1"/>
  <c r="B114" i="297" s="1"/>
  <c r="B115" i="297" s="1"/>
  <c r="B116" i="297" s="1"/>
  <c r="B117" i="297" s="1"/>
  <c r="B118" i="297" s="1"/>
  <c r="B119" i="297" s="1"/>
  <c r="B120" i="297" s="1"/>
  <c r="B121" i="297" s="1"/>
  <c r="B122" i="297" s="1"/>
  <c r="X11" i="297"/>
  <c r="W11" i="297"/>
  <c r="V11" i="297"/>
  <c r="U11" i="297"/>
  <c r="T11" i="297"/>
  <c r="S11" i="297"/>
  <c r="R11" i="297"/>
  <c r="Q11" i="297"/>
  <c r="N5" i="297"/>
  <c r="N101" i="297" s="1"/>
  <c r="M5" i="297"/>
  <c r="M101" i="297" s="1"/>
  <c r="L5" i="297"/>
  <c r="L101" i="297" s="1"/>
  <c r="U96" i="297" l="1"/>
  <c r="K124" i="297"/>
  <c r="K123" i="297" s="1"/>
  <c r="L124" i="297"/>
  <c r="M124" i="297"/>
  <c r="N124" i="297"/>
  <c r="W100" i="297"/>
  <c r="U119" i="297"/>
  <c r="L132" i="297"/>
  <c r="V96" i="297"/>
  <c r="V119" i="297"/>
  <c r="V100" i="297"/>
  <c r="M132" i="297"/>
  <c r="M123" i="297" s="1"/>
  <c r="W96" i="297"/>
  <c r="W119" i="297"/>
  <c r="N132" i="297"/>
  <c r="N123" i="297" s="1"/>
  <c r="X96" i="297"/>
  <c r="X119" i="297"/>
  <c r="U100" i="297"/>
  <c r="X100" i="297"/>
  <c r="U59" i="297"/>
  <c r="V59" i="297"/>
  <c r="W59" i="297"/>
  <c r="X59" i="297"/>
  <c r="L123" i="297" l="1"/>
  <c r="N127" i="296"/>
  <c r="M127" i="296"/>
  <c r="L127" i="296"/>
  <c r="K127" i="296"/>
  <c r="N126" i="296"/>
  <c r="M126" i="296"/>
  <c r="L126" i="296"/>
  <c r="K126" i="296"/>
  <c r="N125" i="296"/>
  <c r="M125" i="296"/>
  <c r="L125" i="296"/>
  <c r="K125" i="296"/>
  <c r="N124" i="296"/>
  <c r="M124" i="296"/>
  <c r="L124" i="296"/>
  <c r="K124" i="296"/>
  <c r="N123" i="296"/>
  <c r="M123" i="296"/>
  <c r="L123" i="296"/>
  <c r="K123" i="296"/>
  <c r="N122" i="296"/>
  <c r="M122" i="296"/>
  <c r="L122" i="296"/>
  <c r="K122" i="296"/>
  <c r="N121" i="296"/>
  <c r="M121" i="296"/>
  <c r="L121" i="296"/>
  <c r="K121" i="296"/>
  <c r="K101" i="296"/>
  <c r="K128" i="296" s="1"/>
  <c r="X55" i="296"/>
  <c r="W55" i="296"/>
  <c r="V55" i="296"/>
  <c r="U55" i="296"/>
  <c r="X52" i="296"/>
  <c r="W52" i="296"/>
  <c r="V52" i="296"/>
  <c r="U52" i="296"/>
  <c r="X32" i="296"/>
  <c r="W32" i="296"/>
  <c r="V32" i="296"/>
  <c r="U32" i="296"/>
  <c r="U29" i="296"/>
  <c r="X27" i="296"/>
  <c r="W27" i="296"/>
  <c r="V27" i="296"/>
  <c r="U27" i="296"/>
  <c r="T27" i="296"/>
  <c r="S27" i="296"/>
  <c r="R27" i="296"/>
  <c r="Q27" i="296"/>
  <c r="X26" i="296"/>
  <c r="W26" i="296"/>
  <c r="V26" i="296"/>
  <c r="U26" i="296"/>
  <c r="X25" i="296"/>
  <c r="W25" i="296"/>
  <c r="V25" i="296"/>
  <c r="U25" i="296"/>
  <c r="T25" i="296"/>
  <c r="S25" i="296"/>
  <c r="R25" i="296"/>
  <c r="Q25" i="296"/>
  <c r="X24" i="296"/>
  <c r="W24" i="296"/>
  <c r="V24" i="296"/>
  <c r="U24" i="296"/>
  <c r="X23" i="296"/>
  <c r="W23" i="296"/>
  <c r="V23" i="296"/>
  <c r="U23" i="296"/>
  <c r="T23" i="296"/>
  <c r="S23" i="296"/>
  <c r="R23" i="296"/>
  <c r="Q23" i="296"/>
  <c r="X22" i="296"/>
  <c r="W22" i="296"/>
  <c r="V22" i="296"/>
  <c r="U22" i="296"/>
  <c r="T22" i="296"/>
  <c r="S22" i="296"/>
  <c r="R22" i="296"/>
  <c r="Q22" i="296"/>
  <c r="X21" i="296"/>
  <c r="W21" i="296"/>
  <c r="V21" i="296"/>
  <c r="U21" i="296"/>
  <c r="T21" i="296"/>
  <c r="S21" i="296"/>
  <c r="R21" i="296"/>
  <c r="Q21" i="296"/>
  <c r="X20" i="296"/>
  <c r="W20" i="296"/>
  <c r="V20" i="296"/>
  <c r="U20" i="296"/>
  <c r="T20" i="296"/>
  <c r="S20" i="296"/>
  <c r="R20" i="296"/>
  <c r="Q20" i="296"/>
  <c r="X19" i="296"/>
  <c r="W19" i="296"/>
  <c r="V19" i="296"/>
  <c r="U19" i="296"/>
  <c r="T19" i="296"/>
  <c r="S19" i="296"/>
  <c r="R19" i="296"/>
  <c r="Q19" i="296"/>
  <c r="X18" i="296"/>
  <c r="W18" i="296"/>
  <c r="V18" i="296"/>
  <c r="U18" i="296"/>
  <c r="T18" i="296"/>
  <c r="S18" i="296"/>
  <c r="R18" i="296"/>
  <c r="Q18" i="296"/>
  <c r="X17" i="296"/>
  <c r="W17" i="296"/>
  <c r="V17" i="296"/>
  <c r="U17" i="296"/>
  <c r="T17" i="296"/>
  <c r="S17" i="296"/>
  <c r="R17" i="296"/>
  <c r="Q17" i="296"/>
  <c r="X16" i="296"/>
  <c r="W16" i="296"/>
  <c r="V16" i="296"/>
  <c r="U16" i="296"/>
  <c r="T16" i="296"/>
  <c r="S16" i="296"/>
  <c r="X15" i="296"/>
  <c r="W15" i="296"/>
  <c r="V15" i="296"/>
  <c r="U15" i="296"/>
  <c r="T15" i="296"/>
  <c r="S15" i="296"/>
  <c r="R15" i="296"/>
  <c r="Q15" i="296"/>
  <c r="X14" i="296"/>
  <c r="W14" i="296"/>
  <c r="V14" i="296"/>
  <c r="U14" i="296"/>
  <c r="T14" i="296"/>
  <c r="S14" i="296"/>
  <c r="R14" i="296"/>
  <c r="Q14" i="296"/>
  <c r="X13" i="296"/>
  <c r="W13" i="296"/>
  <c r="V13" i="296"/>
  <c r="U13" i="296"/>
  <c r="T13" i="296"/>
  <c r="S13" i="296"/>
  <c r="R13" i="296"/>
  <c r="Q13" i="296"/>
  <c r="X12" i="296"/>
  <c r="W12" i="296"/>
  <c r="V12" i="296"/>
  <c r="U12" i="296"/>
  <c r="T12" i="296"/>
  <c r="S12" i="296"/>
  <c r="R12" i="296"/>
  <c r="Q12" i="296"/>
  <c r="B12" i="296"/>
  <c r="B13" i="296" s="1"/>
  <c r="B14" i="296" s="1"/>
  <c r="B15" i="296" s="1"/>
  <c r="B16" i="296" s="1"/>
  <c r="B17" i="296" s="1"/>
  <c r="B18" i="296" s="1"/>
  <c r="B19" i="296" s="1"/>
  <c r="B20" i="296" s="1"/>
  <c r="B21" i="296" s="1"/>
  <c r="B22" i="296" s="1"/>
  <c r="B23" i="296" s="1"/>
  <c r="B24" i="296" s="1"/>
  <c r="B25" i="296" s="1"/>
  <c r="B26" i="296" s="1"/>
  <c r="B27" i="296" s="1"/>
  <c r="B28" i="296" s="1"/>
  <c r="B29" i="296" s="1"/>
  <c r="B30" i="296" s="1"/>
  <c r="B31" i="296" s="1"/>
  <c r="B32" i="296" s="1"/>
  <c r="B33" i="296" s="1"/>
  <c r="B34" i="296" s="1"/>
  <c r="B35" i="296" s="1"/>
  <c r="B36" i="296" s="1"/>
  <c r="B37" i="296" s="1"/>
  <c r="B38" i="296" s="1"/>
  <c r="B39" i="296" s="1"/>
  <c r="B40" i="296" s="1"/>
  <c r="B41" i="296" s="1"/>
  <c r="B42" i="296" s="1"/>
  <c r="B43" i="296" s="1"/>
  <c r="B44" i="296" s="1"/>
  <c r="B45" i="296" s="1"/>
  <c r="B46" i="296" s="1"/>
  <c r="B47" i="296" s="1"/>
  <c r="B48" i="296" s="1"/>
  <c r="B49" i="296" s="1"/>
  <c r="B50" i="296" s="1"/>
  <c r="B51" i="296" s="1"/>
  <c r="B52" i="296" s="1"/>
  <c r="B53" i="296" s="1"/>
  <c r="B54" i="296" s="1"/>
  <c r="B55" i="296" s="1"/>
  <c r="B56" i="296" s="1"/>
  <c r="B57" i="296" s="1"/>
  <c r="B58" i="296" s="1"/>
  <c r="B59" i="296" s="1"/>
  <c r="B60" i="296" s="1"/>
  <c r="B61" i="296" s="1"/>
  <c r="B62" i="296" s="1"/>
  <c r="B63" i="296" s="1"/>
  <c r="B64" i="296" s="1"/>
  <c r="B65" i="296" s="1"/>
  <c r="B66" i="296" s="1"/>
  <c r="B67" i="296" s="1"/>
  <c r="B68" i="296" s="1"/>
  <c r="B69" i="296" s="1"/>
  <c r="B70" i="296" s="1"/>
  <c r="B71" i="296" s="1"/>
  <c r="B72" i="296" s="1"/>
  <c r="B73" i="296" s="1"/>
  <c r="B74" i="296" s="1"/>
  <c r="B75" i="296" s="1"/>
  <c r="B76" i="296" s="1"/>
  <c r="B77" i="296" s="1"/>
  <c r="B78" i="296" s="1"/>
  <c r="B79" i="296" s="1"/>
  <c r="B80" i="296" s="1"/>
  <c r="B81" i="296" s="1"/>
  <c r="B82" i="296" s="1"/>
  <c r="B83" i="296" s="1"/>
  <c r="B84" i="296" s="1"/>
  <c r="B85" i="296" s="1"/>
  <c r="B86" i="296" s="1"/>
  <c r="B87" i="296" s="1"/>
  <c r="B88" i="296" s="1"/>
  <c r="B89" i="296" s="1"/>
  <c r="B90" i="296" s="1"/>
  <c r="B91" i="296" s="1"/>
  <c r="B92" i="296" s="1"/>
  <c r="B93" i="296" s="1"/>
  <c r="B94" i="296" s="1"/>
  <c r="B95" i="296" s="1"/>
  <c r="B103" i="296" s="1"/>
  <c r="B104" i="296" s="1"/>
  <c r="B105" i="296" s="1"/>
  <c r="B106" i="296" s="1"/>
  <c r="B107" i="296" s="1"/>
  <c r="B108" i="296" s="1"/>
  <c r="B109" i="296" s="1"/>
  <c r="B110" i="296" s="1"/>
  <c r="B111" i="296" s="1"/>
  <c r="B112" i="296" s="1"/>
  <c r="B113" i="296" s="1"/>
  <c r="B114" i="296" s="1"/>
  <c r="B115" i="296" s="1"/>
  <c r="B116" i="296" s="1"/>
  <c r="B117" i="296" s="1"/>
  <c r="B118" i="296" s="1"/>
  <c r="X11" i="296"/>
  <c r="W11" i="296"/>
  <c r="V11" i="296"/>
  <c r="U11" i="296"/>
  <c r="T11" i="296"/>
  <c r="S11" i="296"/>
  <c r="R11" i="296"/>
  <c r="Q11" i="296"/>
  <c r="N5" i="296"/>
  <c r="N101" i="296" s="1"/>
  <c r="M5" i="296"/>
  <c r="M101" i="296" s="1"/>
  <c r="L5" i="296"/>
  <c r="L101" i="296" s="1"/>
  <c r="U56" i="296" l="1"/>
  <c r="N120" i="296"/>
  <c r="L128" i="296"/>
  <c r="V96" i="296"/>
  <c r="V56" i="296"/>
  <c r="W56" i="296"/>
  <c r="U115" i="296"/>
  <c r="U96" i="296"/>
  <c r="M128" i="296"/>
  <c r="W115" i="296"/>
  <c r="W96" i="296"/>
  <c r="N128" i="296"/>
  <c r="X115" i="296"/>
  <c r="X96" i="296"/>
  <c r="X56" i="296"/>
  <c r="V115" i="296"/>
  <c r="U100" i="296"/>
  <c r="K120" i="296"/>
  <c r="K119" i="296" s="1"/>
  <c r="V100" i="296"/>
  <c r="L120" i="296"/>
  <c r="W100" i="296"/>
  <c r="M120" i="296"/>
  <c r="X100" i="296"/>
  <c r="N122" i="295"/>
  <c r="M122" i="295"/>
  <c r="L122" i="295"/>
  <c r="K122" i="295"/>
  <c r="N121" i="295"/>
  <c r="M121" i="295"/>
  <c r="L121" i="295"/>
  <c r="K121" i="295"/>
  <c r="N120" i="295"/>
  <c r="M120" i="295"/>
  <c r="L120" i="295"/>
  <c r="K120" i="295"/>
  <c r="N119" i="295"/>
  <c r="M119" i="295"/>
  <c r="L119" i="295"/>
  <c r="K119" i="295"/>
  <c r="N118" i="295"/>
  <c r="M118" i="295"/>
  <c r="L118" i="295"/>
  <c r="K118" i="295"/>
  <c r="N117" i="295"/>
  <c r="M117" i="295"/>
  <c r="L117" i="295"/>
  <c r="K117" i="295"/>
  <c r="N116" i="295"/>
  <c r="M116" i="295"/>
  <c r="L116" i="295"/>
  <c r="K116" i="295"/>
  <c r="K101" i="295"/>
  <c r="K123" i="295" s="1"/>
  <c r="X52" i="295"/>
  <c r="W52" i="295"/>
  <c r="V52" i="295"/>
  <c r="U52" i="295"/>
  <c r="X29" i="295"/>
  <c r="W29" i="295"/>
  <c r="V29" i="295"/>
  <c r="U29" i="295"/>
  <c r="X24" i="295"/>
  <c r="W24" i="295"/>
  <c r="V24" i="295"/>
  <c r="U24" i="295"/>
  <c r="T24" i="295"/>
  <c r="S24" i="295"/>
  <c r="R24" i="295"/>
  <c r="Q24" i="295"/>
  <c r="X23" i="295"/>
  <c r="W23" i="295"/>
  <c r="V23" i="295"/>
  <c r="U23" i="295"/>
  <c r="X22" i="295"/>
  <c r="W22" i="295"/>
  <c r="V22" i="295"/>
  <c r="U22" i="295"/>
  <c r="T22" i="295"/>
  <c r="S22" i="295"/>
  <c r="R22" i="295"/>
  <c r="Q22" i="295"/>
  <c r="X21" i="295"/>
  <c r="W21" i="295"/>
  <c r="V21" i="295"/>
  <c r="U21" i="295"/>
  <c r="T21" i="295"/>
  <c r="S21" i="295"/>
  <c r="R21" i="295"/>
  <c r="Q21" i="295"/>
  <c r="X20" i="295"/>
  <c r="W20" i="295"/>
  <c r="V20" i="295"/>
  <c r="U20" i="295"/>
  <c r="T20" i="295"/>
  <c r="S20" i="295"/>
  <c r="R20" i="295"/>
  <c r="Q20" i="295"/>
  <c r="X19" i="295"/>
  <c r="W19" i="295"/>
  <c r="V19" i="295"/>
  <c r="U19" i="295"/>
  <c r="T19" i="295"/>
  <c r="S19" i="295"/>
  <c r="R19" i="295"/>
  <c r="Q19" i="295"/>
  <c r="X18" i="295"/>
  <c r="W18" i="295"/>
  <c r="V18" i="295"/>
  <c r="U18" i="295"/>
  <c r="T18" i="295"/>
  <c r="S18" i="295"/>
  <c r="R18" i="295"/>
  <c r="Q18" i="295"/>
  <c r="X17" i="295"/>
  <c r="W17" i="295"/>
  <c r="V17" i="295"/>
  <c r="U17" i="295"/>
  <c r="T17" i="295"/>
  <c r="S17" i="295"/>
  <c r="R17" i="295"/>
  <c r="Q17" i="295"/>
  <c r="X16" i="295"/>
  <c r="W16" i="295"/>
  <c r="V16" i="295"/>
  <c r="U16" i="295"/>
  <c r="T16" i="295"/>
  <c r="S16" i="295"/>
  <c r="R16" i="295"/>
  <c r="Q16" i="295"/>
  <c r="X15" i="295"/>
  <c r="W15" i="295"/>
  <c r="V15" i="295"/>
  <c r="U15" i="295"/>
  <c r="T15" i="295"/>
  <c r="S15" i="295"/>
  <c r="R15" i="295"/>
  <c r="Q15" i="295"/>
  <c r="X14" i="295"/>
  <c r="W14" i="295"/>
  <c r="V14" i="295"/>
  <c r="U14" i="295"/>
  <c r="T14" i="295"/>
  <c r="S14" i="295"/>
  <c r="R14" i="295"/>
  <c r="Q14" i="295"/>
  <c r="X13" i="295"/>
  <c r="W13" i="295"/>
  <c r="V13" i="295"/>
  <c r="U13" i="295"/>
  <c r="T13" i="295"/>
  <c r="S13" i="295"/>
  <c r="R13" i="295"/>
  <c r="Q13" i="295"/>
  <c r="X12" i="295"/>
  <c r="W12" i="295"/>
  <c r="V12" i="295"/>
  <c r="U12" i="295"/>
  <c r="T12" i="295"/>
  <c r="S12" i="295"/>
  <c r="R12" i="295"/>
  <c r="Q12" i="295"/>
  <c r="B12" i="295"/>
  <c r="B13" i="295" s="1"/>
  <c r="B14" i="295" s="1"/>
  <c r="B15" i="295" s="1"/>
  <c r="B16" i="295" s="1"/>
  <c r="B17" i="295" s="1"/>
  <c r="B18" i="295" s="1"/>
  <c r="B19" i="295" s="1"/>
  <c r="B20" i="295" s="1"/>
  <c r="B21" i="295" s="1"/>
  <c r="B22" i="295" s="1"/>
  <c r="B23" i="295" s="1"/>
  <c r="B24" i="295" s="1"/>
  <c r="B25" i="295" s="1"/>
  <c r="B26" i="295" s="1"/>
  <c r="B27" i="295" s="1"/>
  <c r="B28" i="295" s="1"/>
  <c r="B29" i="295" s="1"/>
  <c r="B30" i="295" s="1"/>
  <c r="B31" i="295" s="1"/>
  <c r="B32" i="295" s="1"/>
  <c r="B33" i="295" s="1"/>
  <c r="B34" i="295" s="1"/>
  <c r="B35" i="295" s="1"/>
  <c r="B36" i="295" s="1"/>
  <c r="B37" i="295" s="1"/>
  <c r="B38" i="295" s="1"/>
  <c r="B39" i="295" s="1"/>
  <c r="B40" i="295" s="1"/>
  <c r="B41" i="295" s="1"/>
  <c r="B42" i="295" s="1"/>
  <c r="B43" i="295" s="1"/>
  <c r="B44" i="295" s="1"/>
  <c r="B45" i="295" s="1"/>
  <c r="B46" i="295" s="1"/>
  <c r="B47" i="295" s="1"/>
  <c r="B48" i="295" s="1"/>
  <c r="B49" i="295" s="1"/>
  <c r="B50" i="295" s="1"/>
  <c r="B51" i="295" s="1"/>
  <c r="B52" i="295" s="1"/>
  <c r="B53" i="295" s="1"/>
  <c r="B54" i="295" s="1"/>
  <c r="B55" i="295" s="1"/>
  <c r="B56" i="295" s="1"/>
  <c r="B57" i="295" s="1"/>
  <c r="B58" i="295" s="1"/>
  <c r="B59" i="295" s="1"/>
  <c r="B60" i="295" s="1"/>
  <c r="B61" i="295" s="1"/>
  <c r="B62" i="295" s="1"/>
  <c r="B63" i="295" s="1"/>
  <c r="B64" i="295" s="1"/>
  <c r="B65" i="295" s="1"/>
  <c r="B66" i="295" s="1"/>
  <c r="B67" i="295" s="1"/>
  <c r="B68" i="295" s="1"/>
  <c r="B69" i="295" s="1"/>
  <c r="B70" i="295" s="1"/>
  <c r="B71" i="295" s="1"/>
  <c r="B72" i="295" s="1"/>
  <c r="B73" i="295" s="1"/>
  <c r="B74" i="295" s="1"/>
  <c r="B75" i="295" s="1"/>
  <c r="B76" i="295" s="1"/>
  <c r="B77" i="295" s="1"/>
  <c r="B78" i="295" s="1"/>
  <c r="B79" i="295" s="1"/>
  <c r="B80" i="295" s="1"/>
  <c r="B81" i="295" s="1"/>
  <c r="B82" i="295" s="1"/>
  <c r="B83" i="295" s="1"/>
  <c r="B84" i="295" s="1"/>
  <c r="B85" i="295" s="1"/>
  <c r="B86" i="295" s="1"/>
  <c r="B87" i="295" s="1"/>
  <c r="B88" i="295" s="1"/>
  <c r="B89" i="295" s="1"/>
  <c r="B90" i="295" s="1"/>
  <c r="B91" i="295" s="1"/>
  <c r="B92" i="295" s="1"/>
  <c r="B93" i="295" s="1"/>
  <c r="B94" i="295" s="1"/>
  <c r="B95" i="295" s="1"/>
  <c r="B103" i="295" s="1"/>
  <c r="B104" i="295" s="1"/>
  <c r="B105" i="295" s="1"/>
  <c r="B106" i="295" s="1"/>
  <c r="B107" i="295" s="1"/>
  <c r="B108" i="295" s="1"/>
  <c r="B109" i="295" s="1"/>
  <c r="B110" i="295" s="1"/>
  <c r="B111" i="295" s="1"/>
  <c r="B112" i="295" s="1"/>
  <c r="B113" i="295" s="1"/>
  <c r="X11" i="295"/>
  <c r="W11" i="295"/>
  <c r="V11" i="295"/>
  <c r="U11" i="295"/>
  <c r="T11" i="295"/>
  <c r="S11" i="295"/>
  <c r="R11" i="295"/>
  <c r="Q11" i="295"/>
  <c r="N5" i="295"/>
  <c r="N101" i="295" s="1"/>
  <c r="M5" i="295"/>
  <c r="M101" i="295" s="1"/>
  <c r="L5" i="295"/>
  <c r="L101" i="295" s="1"/>
  <c r="N119" i="296" l="1"/>
  <c r="M119" i="296"/>
  <c r="L119" i="296"/>
  <c r="U100" i="295"/>
  <c r="W100" i="295"/>
  <c r="U96" i="295"/>
  <c r="L115" i="295"/>
  <c r="N115" i="295"/>
  <c r="M115" i="295"/>
  <c r="X53" i="295"/>
  <c r="L123" i="295"/>
  <c r="V96" i="295"/>
  <c r="V100" i="295"/>
  <c r="W96" i="295"/>
  <c r="M123" i="295"/>
  <c r="N123" i="295"/>
  <c r="N114" i="295" s="1"/>
  <c r="X96" i="295"/>
  <c r="X100" i="295"/>
  <c r="U53" i="295"/>
  <c r="V53" i="295"/>
  <c r="K115" i="295"/>
  <c r="K114" i="295" s="1"/>
  <c r="W53" i="295"/>
  <c r="L114" i="295" l="1"/>
  <c r="M114" i="295"/>
  <c r="N120" i="294"/>
  <c r="M120" i="294"/>
  <c r="L120" i="294"/>
  <c r="K120" i="294"/>
  <c r="N119" i="294"/>
  <c r="M119" i="294"/>
  <c r="L119" i="294"/>
  <c r="K119" i="294"/>
  <c r="N118" i="294"/>
  <c r="M118" i="294"/>
  <c r="L118" i="294"/>
  <c r="K118" i="294"/>
  <c r="N117" i="294"/>
  <c r="M117" i="294"/>
  <c r="L117" i="294"/>
  <c r="K117" i="294"/>
  <c r="N116" i="294"/>
  <c r="M116" i="294"/>
  <c r="L116" i="294"/>
  <c r="K116" i="294"/>
  <c r="N115" i="294"/>
  <c r="M115" i="294"/>
  <c r="L115" i="294"/>
  <c r="K115" i="294"/>
  <c r="N114" i="294"/>
  <c r="M114" i="294"/>
  <c r="L114" i="294"/>
  <c r="K114" i="294"/>
  <c r="K101" i="294"/>
  <c r="K121" i="294" s="1"/>
  <c r="X49" i="294"/>
  <c r="W49" i="294"/>
  <c r="V49" i="294"/>
  <c r="U49" i="294"/>
  <c r="X46" i="294"/>
  <c r="W46" i="294"/>
  <c r="V46" i="294"/>
  <c r="U46" i="294"/>
  <c r="X28" i="294"/>
  <c r="W28" i="294"/>
  <c r="V28" i="294"/>
  <c r="U28" i="294"/>
  <c r="X23" i="294"/>
  <c r="W23" i="294"/>
  <c r="V23" i="294"/>
  <c r="U23" i="294"/>
  <c r="T23" i="294"/>
  <c r="S23" i="294"/>
  <c r="R23" i="294"/>
  <c r="Q23" i="294"/>
  <c r="X22" i="294"/>
  <c r="W22" i="294"/>
  <c r="V22" i="294"/>
  <c r="U22" i="294"/>
  <c r="X21" i="294"/>
  <c r="W21" i="294"/>
  <c r="V21" i="294"/>
  <c r="U21" i="294"/>
  <c r="T21" i="294"/>
  <c r="S21" i="294"/>
  <c r="R21" i="294"/>
  <c r="Q21" i="294"/>
  <c r="X20" i="294"/>
  <c r="W20" i="294"/>
  <c r="V20" i="294"/>
  <c r="U20" i="294"/>
  <c r="T20" i="294"/>
  <c r="X19" i="294"/>
  <c r="W19" i="294"/>
  <c r="V19" i="294"/>
  <c r="U19" i="294"/>
  <c r="T19" i="294"/>
  <c r="S19" i="294"/>
  <c r="R19" i="294"/>
  <c r="Q19" i="294"/>
  <c r="X18" i="294"/>
  <c r="W18" i="294"/>
  <c r="V18" i="294"/>
  <c r="U18" i="294"/>
  <c r="T18" i="294"/>
  <c r="S18" i="294"/>
  <c r="R18" i="294"/>
  <c r="Q18" i="294"/>
  <c r="X17" i="294"/>
  <c r="W17" i="294"/>
  <c r="V17" i="294"/>
  <c r="U17" i="294"/>
  <c r="T17" i="294"/>
  <c r="S17" i="294"/>
  <c r="R17" i="294"/>
  <c r="Q17" i="294"/>
  <c r="X16" i="294"/>
  <c r="W16" i="294"/>
  <c r="V16" i="294"/>
  <c r="U16" i="294"/>
  <c r="T16" i="294"/>
  <c r="S16" i="294"/>
  <c r="R16" i="294"/>
  <c r="Q16" i="294"/>
  <c r="X15" i="294"/>
  <c r="W15" i="294"/>
  <c r="V15" i="294"/>
  <c r="U15" i="294"/>
  <c r="T15" i="294"/>
  <c r="S15" i="294"/>
  <c r="R15" i="294"/>
  <c r="Q15" i="294"/>
  <c r="X14" i="294"/>
  <c r="W14" i="294"/>
  <c r="V14" i="294"/>
  <c r="U14" i="294"/>
  <c r="T14" i="294"/>
  <c r="S14" i="294"/>
  <c r="R14" i="294"/>
  <c r="Q14" i="294"/>
  <c r="X13" i="294"/>
  <c r="W13" i="294"/>
  <c r="V13" i="294"/>
  <c r="U13" i="294"/>
  <c r="T13" i="294"/>
  <c r="S13" i="294"/>
  <c r="R13" i="294"/>
  <c r="Q13" i="294"/>
  <c r="X12" i="294"/>
  <c r="W12" i="294"/>
  <c r="V12" i="294"/>
  <c r="U12" i="294"/>
  <c r="T12" i="294"/>
  <c r="S12" i="294"/>
  <c r="R12" i="294"/>
  <c r="Q12" i="294"/>
  <c r="B12" i="294"/>
  <c r="B13" i="294" s="1"/>
  <c r="B14" i="294" s="1"/>
  <c r="B15" i="294" s="1"/>
  <c r="B16" i="294" s="1"/>
  <c r="B17" i="294" s="1"/>
  <c r="B18" i="294" s="1"/>
  <c r="B19" i="294" s="1"/>
  <c r="B20" i="294" s="1"/>
  <c r="B21" i="294" s="1"/>
  <c r="B22" i="294" s="1"/>
  <c r="B23" i="294" s="1"/>
  <c r="B24" i="294" s="1"/>
  <c r="B25" i="294" s="1"/>
  <c r="B26" i="294" s="1"/>
  <c r="B27" i="294" s="1"/>
  <c r="B28" i="294" s="1"/>
  <c r="B29" i="294" s="1"/>
  <c r="B30" i="294" s="1"/>
  <c r="B31" i="294" s="1"/>
  <c r="B32" i="294" s="1"/>
  <c r="B33" i="294" s="1"/>
  <c r="B34" i="294" s="1"/>
  <c r="B35" i="294" s="1"/>
  <c r="B36" i="294" s="1"/>
  <c r="B37" i="294" s="1"/>
  <c r="B38" i="294" s="1"/>
  <c r="B39" i="294" s="1"/>
  <c r="B40" i="294" s="1"/>
  <c r="B41" i="294" s="1"/>
  <c r="B42" i="294" s="1"/>
  <c r="B43" i="294" s="1"/>
  <c r="B44" i="294" s="1"/>
  <c r="B45" i="294" s="1"/>
  <c r="B46" i="294" s="1"/>
  <c r="B47" i="294" s="1"/>
  <c r="B48" i="294" s="1"/>
  <c r="B49" i="294" s="1"/>
  <c r="B50" i="294" s="1"/>
  <c r="B51" i="294" s="1"/>
  <c r="B52" i="294" s="1"/>
  <c r="B53" i="294" s="1"/>
  <c r="B54" i="294" s="1"/>
  <c r="B55" i="294" s="1"/>
  <c r="B56" i="294" s="1"/>
  <c r="B57" i="294" s="1"/>
  <c r="B58" i="294" s="1"/>
  <c r="B59" i="294" s="1"/>
  <c r="B60" i="294" s="1"/>
  <c r="B61" i="294" s="1"/>
  <c r="B62" i="294" s="1"/>
  <c r="B63" i="294" s="1"/>
  <c r="B64" i="294" s="1"/>
  <c r="B65" i="294" s="1"/>
  <c r="B66" i="294" s="1"/>
  <c r="B67" i="294" s="1"/>
  <c r="B68" i="294" s="1"/>
  <c r="B69" i="294" s="1"/>
  <c r="B70" i="294" s="1"/>
  <c r="B71" i="294" s="1"/>
  <c r="B72" i="294" s="1"/>
  <c r="B73" i="294" s="1"/>
  <c r="B74" i="294" s="1"/>
  <c r="B75" i="294" s="1"/>
  <c r="B76" i="294" s="1"/>
  <c r="B77" i="294" s="1"/>
  <c r="B78" i="294" s="1"/>
  <c r="B79" i="294" s="1"/>
  <c r="B80" i="294" s="1"/>
  <c r="B81" i="294" s="1"/>
  <c r="B82" i="294" s="1"/>
  <c r="B83" i="294" s="1"/>
  <c r="B84" i="294" s="1"/>
  <c r="B85" i="294" s="1"/>
  <c r="B86" i="294" s="1"/>
  <c r="B87" i="294" s="1"/>
  <c r="B88" i="294" s="1"/>
  <c r="B89" i="294" s="1"/>
  <c r="B90" i="294" s="1"/>
  <c r="B91" i="294" s="1"/>
  <c r="B92" i="294" s="1"/>
  <c r="B93" i="294" s="1"/>
  <c r="B94" i="294" s="1"/>
  <c r="B95" i="294" s="1"/>
  <c r="B103" i="294" s="1"/>
  <c r="B104" i="294" s="1"/>
  <c r="B105" i="294" s="1"/>
  <c r="B106" i="294" s="1"/>
  <c r="B107" i="294" s="1"/>
  <c r="B108" i="294" s="1"/>
  <c r="B109" i="294" s="1"/>
  <c r="B110" i="294" s="1"/>
  <c r="B111" i="294" s="1"/>
  <c r="X11" i="294"/>
  <c r="W11" i="294"/>
  <c r="V11" i="294"/>
  <c r="U11" i="294"/>
  <c r="T11" i="294"/>
  <c r="S11" i="294"/>
  <c r="R11" i="294"/>
  <c r="Q11" i="294"/>
  <c r="N5" i="294"/>
  <c r="N101" i="294" s="1"/>
  <c r="M5" i="294"/>
  <c r="M101" i="294" s="1"/>
  <c r="L5" i="294"/>
  <c r="L101" i="294" s="1"/>
  <c r="L113" i="294" l="1"/>
  <c r="M113" i="294"/>
  <c r="N113" i="294"/>
  <c r="U96" i="294"/>
  <c r="K113" i="294"/>
  <c r="K112" i="294" s="1"/>
  <c r="L121" i="294"/>
  <c r="V108" i="294"/>
  <c r="V96" i="294"/>
  <c r="M121" i="294"/>
  <c r="W108" i="294"/>
  <c r="W96" i="294"/>
  <c r="N121" i="294"/>
  <c r="N112" i="294" s="1"/>
  <c r="X108" i="294"/>
  <c r="X96" i="294"/>
  <c r="U108" i="294"/>
  <c r="U100" i="294"/>
  <c r="V100" i="294"/>
  <c r="W100" i="294"/>
  <c r="X100" i="294"/>
  <c r="L112" i="294" l="1"/>
  <c r="M112" i="294"/>
  <c r="N118" i="293"/>
  <c r="M118" i="293"/>
  <c r="L118" i="293"/>
  <c r="K118" i="293"/>
  <c r="N117" i="293"/>
  <c r="M117" i="293"/>
  <c r="L117" i="293"/>
  <c r="K117" i="293"/>
  <c r="N116" i="293"/>
  <c r="M116" i="293"/>
  <c r="L116" i="293"/>
  <c r="K116" i="293"/>
  <c r="N115" i="293"/>
  <c r="M115" i="293"/>
  <c r="L115" i="293"/>
  <c r="K115" i="293"/>
  <c r="N114" i="293"/>
  <c r="M114" i="293"/>
  <c r="L114" i="293"/>
  <c r="K114" i="293"/>
  <c r="N113" i="293"/>
  <c r="M113" i="293"/>
  <c r="L113" i="293"/>
  <c r="K113" i="293"/>
  <c r="N112" i="293"/>
  <c r="M112" i="293"/>
  <c r="L112" i="293"/>
  <c r="K112" i="293"/>
  <c r="K101" i="293"/>
  <c r="K119" i="293" s="1"/>
  <c r="U96" i="293"/>
  <c r="X50" i="293"/>
  <c r="W50" i="293"/>
  <c r="V50" i="293"/>
  <c r="U50" i="293"/>
  <c r="X31" i="293"/>
  <c r="W31" i="293"/>
  <c r="V31" i="293"/>
  <c r="U31" i="293"/>
  <c r="X25" i="293"/>
  <c r="W25" i="293"/>
  <c r="V25" i="293"/>
  <c r="U25" i="293"/>
  <c r="T25" i="293"/>
  <c r="S25" i="293"/>
  <c r="R25" i="293"/>
  <c r="Q25" i="293"/>
  <c r="X24" i="293"/>
  <c r="W24" i="293"/>
  <c r="V24" i="293"/>
  <c r="U24" i="293"/>
  <c r="X23" i="293"/>
  <c r="W23" i="293"/>
  <c r="V23" i="293"/>
  <c r="U23" i="293"/>
  <c r="T23" i="293"/>
  <c r="S23" i="293"/>
  <c r="R23" i="293"/>
  <c r="Q23" i="293"/>
  <c r="X22" i="293"/>
  <c r="W22" i="293"/>
  <c r="V22" i="293"/>
  <c r="U22" i="293"/>
  <c r="T22" i="293"/>
  <c r="S22" i="293"/>
  <c r="R22" i="293"/>
  <c r="Q22" i="293"/>
  <c r="X21" i="293"/>
  <c r="W21" i="293"/>
  <c r="V21" i="293"/>
  <c r="U21" i="293"/>
  <c r="T21" i="293"/>
  <c r="S21" i="293"/>
  <c r="R21" i="293"/>
  <c r="Q21" i="293"/>
  <c r="X20" i="293"/>
  <c r="W20" i="293"/>
  <c r="V20" i="293"/>
  <c r="U20" i="293"/>
  <c r="T20" i="293"/>
  <c r="S20" i="293"/>
  <c r="R20" i="293"/>
  <c r="Q20" i="293"/>
  <c r="X19" i="293"/>
  <c r="W19" i="293"/>
  <c r="V19" i="293"/>
  <c r="U19" i="293"/>
  <c r="T19" i="293"/>
  <c r="S19" i="293"/>
  <c r="R19" i="293"/>
  <c r="Q19" i="293"/>
  <c r="X18" i="293"/>
  <c r="W18" i="293"/>
  <c r="V18" i="293"/>
  <c r="U18" i="293"/>
  <c r="T18" i="293"/>
  <c r="S18" i="293"/>
  <c r="R18" i="293"/>
  <c r="Q18" i="293"/>
  <c r="X17" i="293"/>
  <c r="W17" i="293"/>
  <c r="V17" i="293"/>
  <c r="U17" i="293"/>
  <c r="T17" i="293"/>
  <c r="S17" i="293"/>
  <c r="R17" i="293"/>
  <c r="Q17" i="293"/>
  <c r="X16" i="293"/>
  <c r="W16" i="293"/>
  <c r="V16" i="293"/>
  <c r="U16" i="293"/>
  <c r="T16" i="293"/>
  <c r="S16" i="293"/>
  <c r="R16" i="293"/>
  <c r="Q16" i="293"/>
  <c r="X15" i="293"/>
  <c r="W15" i="293"/>
  <c r="V15" i="293"/>
  <c r="U15" i="293"/>
  <c r="T15" i="293"/>
  <c r="S15" i="293"/>
  <c r="X14" i="293"/>
  <c r="W14" i="293"/>
  <c r="V14" i="293"/>
  <c r="U14" i="293"/>
  <c r="T14" i="293"/>
  <c r="S14" i="293"/>
  <c r="R14" i="293"/>
  <c r="Q14" i="293"/>
  <c r="X13" i="293"/>
  <c r="W13" i="293"/>
  <c r="V13" i="293"/>
  <c r="U13" i="293"/>
  <c r="T13" i="293"/>
  <c r="S13" i="293"/>
  <c r="R13" i="293"/>
  <c r="Q13" i="293"/>
  <c r="X12" i="293"/>
  <c r="W12" i="293"/>
  <c r="V12" i="293"/>
  <c r="U12" i="293"/>
  <c r="T12" i="293"/>
  <c r="S12" i="293"/>
  <c r="R12" i="293"/>
  <c r="Q12" i="293"/>
  <c r="B12" i="293"/>
  <c r="B13" i="293" s="1"/>
  <c r="B14" i="293" s="1"/>
  <c r="B15" i="293" s="1"/>
  <c r="B16" i="293" s="1"/>
  <c r="B17" i="293" s="1"/>
  <c r="B18" i="293" s="1"/>
  <c r="B19" i="293" s="1"/>
  <c r="B20" i="293" s="1"/>
  <c r="B21" i="293" s="1"/>
  <c r="B22" i="293" s="1"/>
  <c r="B23" i="293" s="1"/>
  <c r="B24" i="293" s="1"/>
  <c r="B25" i="293" s="1"/>
  <c r="B26" i="293" s="1"/>
  <c r="B27" i="293" s="1"/>
  <c r="B28" i="293" s="1"/>
  <c r="B29" i="293" s="1"/>
  <c r="B30" i="293" s="1"/>
  <c r="B31" i="293" s="1"/>
  <c r="B32" i="293" s="1"/>
  <c r="B33" i="293" s="1"/>
  <c r="B34" i="293" s="1"/>
  <c r="B35" i="293" s="1"/>
  <c r="B36" i="293" s="1"/>
  <c r="B37" i="293" s="1"/>
  <c r="B38" i="293" s="1"/>
  <c r="B39" i="293" s="1"/>
  <c r="B40" i="293" s="1"/>
  <c r="B41" i="293" s="1"/>
  <c r="B42" i="293" s="1"/>
  <c r="B43" i="293" s="1"/>
  <c r="B44" i="293" s="1"/>
  <c r="B45" i="293" s="1"/>
  <c r="B46" i="293" s="1"/>
  <c r="B47" i="293" s="1"/>
  <c r="B48" i="293" s="1"/>
  <c r="B49" i="293" s="1"/>
  <c r="B50" i="293" s="1"/>
  <c r="B51" i="293" s="1"/>
  <c r="B52" i="293" s="1"/>
  <c r="B53" i="293" s="1"/>
  <c r="B54" i="293" s="1"/>
  <c r="B55" i="293" s="1"/>
  <c r="B56" i="293" s="1"/>
  <c r="B57" i="293" s="1"/>
  <c r="B58" i="293" s="1"/>
  <c r="B59" i="293" s="1"/>
  <c r="B60" i="293" s="1"/>
  <c r="B61" i="293" s="1"/>
  <c r="B62" i="293" s="1"/>
  <c r="B63" i="293" s="1"/>
  <c r="B64" i="293" s="1"/>
  <c r="B65" i="293" s="1"/>
  <c r="B66" i="293" s="1"/>
  <c r="B67" i="293" s="1"/>
  <c r="B68" i="293" s="1"/>
  <c r="B69" i="293" s="1"/>
  <c r="B70" i="293" s="1"/>
  <c r="B71" i="293" s="1"/>
  <c r="B72" i="293" s="1"/>
  <c r="B73" i="293" s="1"/>
  <c r="B74" i="293" s="1"/>
  <c r="B75" i="293" s="1"/>
  <c r="B76" i="293" s="1"/>
  <c r="B77" i="293" s="1"/>
  <c r="B78" i="293" s="1"/>
  <c r="B79" i="293" s="1"/>
  <c r="B80" i="293" s="1"/>
  <c r="B81" i="293" s="1"/>
  <c r="B82" i="293" s="1"/>
  <c r="B83" i="293" s="1"/>
  <c r="B84" i="293" s="1"/>
  <c r="B85" i="293" s="1"/>
  <c r="B86" i="293" s="1"/>
  <c r="B87" i="293" s="1"/>
  <c r="B88" i="293" s="1"/>
  <c r="B89" i="293" s="1"/>
  <c r="B90" i="293" s="1"/>
  <c r="B91" i="293" s="1"/>
  <c r="B92" i="293" s="1"/>
  <c r="B93" i="293" s="1"/>
  <c r="B94" i="293" s="1"/>
  <c r="B95" i="293" s="1"/>
  <c r="B103" i="293" s="1"/>
  <c r="B104" i="293" s="1"/>
  <c r="B105" i="293" s="1"/>
  <c r="B106" i="293" s="1"/>
  <c r="B107" i="293" s="1"/>
  <c r="B108" i="293" s="1"/>
  <c r="B109" i="293" s="1"/>
  <c r="X11" i="293"/>
  <c r="W11" i="293"/>
  <c r="V11" i="293"/>
  <c r="U11" i="293"/>
  <c r="T11" i="293"/>
  <c r="S11" i="293"/>
  <c r="R11" i="293"/>
  <c r="Q11" i="293"/>
  <c r="N5" i="293"/>
  <c r="N101" i="293" s="1"/>
  <c r="M5" i="293"/>
  <c r="M101" i="293" s="1"/>
  <c r="L5" i="293"/>
  <c r="L101" i="293" s="1"/>
  <c r="U100" i="293" l="1"/>
  <c r="N111" i="293"/>
  <c r="L119" i="293"/>
  <c r="V106" i="293"/>
  <c r="V96" i="293"/>
  <c r="V100" i="293"/>
  <c r="W100" i="293"/>
  <c r="X100" i="293"/>
  <c r="M119" i="293"/>
  <c r="W106" i="293"/>
  <c r="W96" i="293"/>
  <c r="N119" i="293"/>
  <c r="N110" i="293" s="1"/>
  <c r="X106" i="293"/>
  <c r="X96" i="293"/>
  <c r="U106" i="293"/>
  <c r="K111" i="293"/>
  <c r="K110" i="293" s="1"/>
  <c r="L111" i="293"/>
  <c r="M111" i="293"/>
  <c r="L110" i="293" l="1"/>
  <c r="M110" i="293"/>
  <c r="N117" i="292" l="1"/>
  <c r="M117" i="292"/>
  <c r="L117" i="292"/>
  <c r="K117" i="292"/>
  <c r="N116" i="292"/>
  <c r="M116" i="292"/>
  <c r="L116" i="292"/>
  <c r="K116" i="292"/>
  <c r="N115" i="292"/>
  <c r="M115" i="292"/>
  <c r="L115" i="292"/>
  <c r="K115" i="292"/>
  <c r="N114" i="292"/>
  <c r="M114" i="292"/>
  <c r="L114" i="292"/>
  <c r="K114" i="292"/>
  <c r="N113" i="292"/>
  <c r="M113" i="292"/>
  <c r="L113" i="292"/>
  <c r="K113" i="292"/>
  <c r="N112" i="292"/>
  <c r="M112" i="292"/>
  <c r="L112" i="292"/>
  <c r="K112" i="292"/>
  <c r="N111" i="292"/>
  <c r="M111" i="292"/>
  <c r="L111" i="292"/>
  <c r="K111" i="292"/>
  <c r="K101" i="292"/>
  <c r="K118" i="292" s="1"/>
  <c r="U96" i="292"/>
  <c r="X52" i="292"/>
  <c r="W52" i="292"/>
  <c r="V52" i="292"/>
  <c r="U52" i="292"/>
  <c r="X29" i="292"/>
  <c r="W29" i="292"/>
  <c r="V29" i="292"/>
  <c r="U29" i="292"/>
  <c r="U26" i="292"/>
  <c r="X24" i="292"/>
  <c r="W24" i="292"/>
  <c r="V24" i="292"/>
  <c r="U24" i="292"/>
  <c r="T24" i="292"/>
  <c r="S24" i="292"/>
  <c r="R24" i="292"/>
  <c r="Q24" i="292"/>
  <c r="X23" i="292"/>
  <c r="W23" i="292"/>
  <c r="V23" i="292"/>
  <c r="U23" i="292"/>
  <c r="X22" i="292"/>
  <c r="W22" i="292"/>
  <c r="V22" i="292"/>
  <c r="U22" i="292"/>
  <c r="T22" i="292"/>
  <c r="S22" i="292"/>
  <c r="R22" i="292"/>
  <c r="Q22" i="292"/>
  <c r="X21" i="292"/>
  <c r="W21" i="292"/>
  <c r="V21" i="292"/>
  <c r="U21" i="292"/>
  <c r="T21" i="292"/>
  <c r="S21" i="292"/>
  <c r="R21" i="292"/>
  <c r="Q21" i="292"/>
  <c r="X20" i="292"/>
  <c r="W20" i="292"/>
  <c r="V20" i="292"/>
  <c r="U20" i="292"/>
  <c r="T20" i="292"/>
  <c r="S20" i="292"/>
  <c r="R20" i="292"/>
  <c r="Q20" i="292"/>
  <c r="X19" i="292"/>
  <c r="W19" i="292"/>
  <c r="V19" i="292"/>
  <c r="U19" i="292"/>
  <c r="T19" i="292"/>
  <c r="S19" i="292"/>
  <c r="R19" i="292"/>
  <c r="Q19" i="292"/>
  <c r="X18" i="292"/>
  <c r="W18" i="292"/>
  <c r="V18" i="292"/>
  <c r="U18" i="292"/>
  <c r="T18" i="292"/>
  <c r="S18" i="292"/>
  <c r="R18" i="292"/>
  <c r="Q18" i="292"/>
  <c r="X17" i="292"/>
  <c r="W17" i="292"/>
  <c r="V17" i="292"/>
  <c r="U17" i="292"/>
  <c r="T17" i="292"/>
  <c r="S17" i="292"/>
  <c r="R17" i="292"/>
  <c r="Q17" i="292"/>
  <c r="X16" i="292"/>
  <c r="W16" i="292"/>
  <c r="V16" i="292"/>
  <c r="U16" i="292"/>
  <c r="T16" i="292"/>
  <c r="S16" i="292"/>
  <c r="R16" i="292"/>
  <c r="Q16" i="292"/>
  <c r="X15" i="292"/>
  <c r="W15" i="292"/>
  <c r="V15" i="292"/>
  <c r="U15" i="292"/>
  <c r="T15" i="292"/>
  <c r="S15" i="292"/>
  <c r="R15" i="292"/>
  <c r="Q15" i="292"/>
  <c r="X14" i="292"/>
  <c r="W14" i="292"/>
  <c r="V14" i="292"/>
  <c r="U14" i="292"/>
  <c r="T14" i="292"/>
  <c r="S14" i="292"/>
  <c r="R14" i="292"/>
  <c r="Q14" i="292"/>
  <c r="X13" i="292"/>
  <c r="W13" i="292"/>
  <c r="V13" i="292"/>
  <c r="U13" i="292"/>
  <c r="T13" i="292"/>
  <c r="S13" i="292"/>
  <c r="R13" i="292"/>
  <c r="Q13" i="292"/>
  <c r="X12" i="292"/>
  <c r="W12" i="292"/>
  <c r="V12" i="292"/>
  <c r="U12" i="292"/>
  <c r="T12" i="292"/>
  <c r="S12" i="292"/>
  <c r="R12" i="292"/>
  <c r="Q12" i="292"/>
  <c r="B12" i="292"/>
  <c r="B13" i="292" s="1"/>
  <c r="B14" i="292" s="1"/>
  <c r="B15" i="292" s="1"/>
  <c r="B16" i="292" s="1"/>
  <c r="B17" i="292" s="1"/>
  <c r="B18" i="292" s="1"/>
  <c r="B19" i="292" s="1"/>
  <c r="B20" i="292" s="1"/>
  <c r="B21" i="292" s="1"/>
  <c r="B22" i="292" s="1"/>
  <c r="B23" i="292" s="1"/>
  <c r="B24" i="292" s="1"/>
  <c r="B25" i="292" s="1"/>
  <c r="B26" i="292" s="1"/>
  <c r="B27" i="292" s="1"/>
  <c r="B28" i="292" s="1"/>
  <c r="B29" i="292" s="1"/>
  <c r="B30" i="292" s="1"/>
  <c r="B31" i="292" s="1"/>
  <c r="B32" i="292" s="1"/>
  <c r="B33" i="292" s="1"/>
  <c r="B34" i="292" s="1"/>
  <c r="B35" i="292" s="1"/>
  <c r="B36" i="292" s="1"/>
  <c r="B37" i="292" s="1"/>
  <c r="B38" i="292" s="1"/>
  <c r="B39" i="292" s="1"/>
  <c r="B40" i="292" s="1"/>
  <c r="B41" i="292" s="1"/>
  <c r="B42" i="292" s="1"/>
  <c r="B43" i="292" s="1"/>
  <c r="B44" i="292" s="1"/>
  <c r="B45" i="292" s="1"/>
  <c r="B46" i="292" s="1"/>
  <c r="B47" i="292" s="1"/>
  <c r="B48" i="292" s="1"/>
  <c r="B49" i="292" s="1"/>
  <c r="B50" i="292" s="1"/>
  <c r="B51" i="292" s="1"/>
  <c r="B52" i="292" s="1"/>
  <c r="B53" i="292" s="1"/>
  <c r="B54" i="292" s="1"/>
  <c r="B55" i="292" s="1"/>
  <c r="B56" i="292" s="1"/>
  <c r="B57" i="292" s="1"/>
  <c r="B58" i="292" s="1"/>
  <c r="B59" i="292" s="1"/>
  <c r="B60" i="292" s="1"/>
  <c r="B61" i="292" s="1"/>
  <c r="B62" i="292" s="1"/>
  <c r="B63" i="292" s="1"/>
  <c r="B64" i="292" s="1"/>
  <c r="B65" i="292" s="1"/>
  <c r="B66" i="292" s="1"/>
  <c r="B67" i="292" s="1"/>
  <c r="B68" i="292" s="1"/>
  <c r="B69" i="292" s="1"/>
  <c r="B70" i="292" s="1"/>
  <c r="B71" i="292" s="1"/>
  <c r="B72" i="292" s="1"/>
  <c r="B73" i="292" s="1"/>
  <c r="B74" i="292" s="1"/>
  <c r="B75" i="292" s="1"/>
  <c r="B76" i="292" s="1"/>
  <c r="B77" i="292" s="1"/>
  <c r="B78" i="292" s="1"/>
  <c r="B79" i="292" s="1"/>
  <c r="B80" i="292" s="1"/>
  <c r="B81" i="292" s="1"/>
  <c r="B82" i="292" s="1"/>
  <c r="B83" i="292" s="1"/>
  <c r="B84" i="292" s="1"/>
  <c r="B85" i="292" s="1"/>
  <c r="B86" i="292" s="1"/>
  <c r="B87" i="292" s="1"/>
  <c r="B88" i="292" s="1"/>
  <c r="B89" i="292" s="1"/>
  <c r="B90" i="292" s="1"/>
  <c r="B91" i="292" s="1"/>
  <c r="B92" i="292" s="1"/>
  <c r="B93" i="292" s="1"/>
  <c r="B94" i="292" s="1"/>
  <c r="B95" i="292" s="1"/>
  <c r="B103" i="292" s="1"/>
  <c r="B104" i="292" s="1"/>
  <c r="B105" i="292" s="1"/>
  <c r="B106" i="292" s="1"/>
  <c r="B107" i="292" s="1"/>
  <c r="B108" i="292" s="1"/>
  <c r="X11" i="292"/>
  <c r="W11" i="292"/>
  <c r="V11" i="292"/>
  <c r="U11" i="292"/>
  <c r="T11" i="292"/>
  <c r="S11" i="292"/>
  <c r="R11" i="292"/>
  <c r="Q11" i="292"/>
  <c r="N5" i="292"/>
  <c r="N101" i="292" s="1"/>
  <c r="M5" i="292"/>
  <c r="M101" i="292" s="1"/>
  <c r="L5" i="292"/>
  <c r="L101" i="292" s="1"/>
  <c r="M110" i="292" l="1"/>
  <c r="N110" i="292"/>
  <c r="U105" i="292"/>
  <c r="U100" i="292"/>
  <c r="L118" i="292"/>
  <c r="V96" i="292"/>
  <c r="V105" i="292"/>
  <c r="V100" i="292"/>
  <c r="N118" i="292"/>
  <c r="X96" i="292"/>
  <c r="X105" i="292"/>
  <c r="M118" i="292"/>
  <c r="W96" i="292"/>
  <c r="W105" i="292"/>
  <c r="W100" i="292"/>
  <c r="X100" i="292"/>
  <c r="K110" i="292"/>
  <c r="K109" i="292" s="1"/>
  <c r="L110" i="292"/>
  <c r="N109" i="292" l="1"/>
  <c r="M109" i="292"/>
  <c r="L109" i="292"/>
  <c r="N112" i="291"/>
  <c r="M112" i="291"/>
  <c r="L112" i="291"/>
  <c r="K112" i="291"/>
  <c r="N111" i="291"/>
  <c r="M111" i="291"/>
  <c r="L111" i="291"/>
  <c r="K111" i="291"/>
  <c r="N110" i="291"/>
  <c r="M110" i="291"/>
  <c r="L110" i="291"/>
  <c r="K110" i="291"/>
  <c r="N109" i="291"/>
  <c r="M109" i="291"/>
  <c r="L109" i="291"/>
  <c r="K109" i="291"/>
  <c r="N108" i="291"/>
  <c r="M108" i="291"/>
  <c r="L108" i="291"/>
  <c r="K108" i="291"/>
  <c r="N107" i="291"/>
  <c r="M107" i="291"/>
  <c r="L107" i="291"/>
  <c r="K107" i="291"/>
  <c r="N106" i="291"/>
  <c r="M106" i="291"/>
  <c r="L106" i="291"/>
  <c r="K106" i="291"/>
  <c r="N105" i="291"/>
  <c r="M105" i="291"/>
  <c r="L105" i="291"/>
  <c r="K105" i="291"/>
  <c r="K102" i="291"/>
  <c r="X97" i="291"/>
  <c r="W97" i="291"/>
  <c r="V97" i="291"/>
  <c r="U97" i="291"/>
  <c r="X93" i="291"/>
  <c r="W93" i="291"/>
  <c r="V93" i="291"/>
  <c r="U93" i="291"/>
  <c r="X52" i="291"/>
  <c r="W52" i="291"/>
  <c r="V52" i="291"/>
  <c r="U52" i="291"/>
  <c r="X49" i="291"/>
  <c r="W49" i="291"/>
  <c r="V49" i="291"/>
  <c r="U49" i="291"/>
  <c r="X27" i="291"/>
  <c r="W27" i="291"/>
  <c r="V27" i="291"/>
  <c r="U27" i="291"/>
  <c r="X23" i="291"/>
  <c r="W23" i="291"/>
  <c r="V23" i="291"/>
  <c r="U23" i="291"/>
  <c r="T23" i="291"/>
  <c r="S23" i="291"/>
  <c r="R23" i="291"/>
  <c r="Q23" i="291"/>
  <c r="X22" i="291"/>
  <c r="W22" i="291"/>
  <c r="V22" i="291"/>
  <c r="U22" i="291"/>
  <c r="X21" i="291"/>
  <c r="W21" i="291"/>
  <c r="V21" i="291"/>
  <c r="U21" i="291"/>
  <c r="T21" i="291"/>
  <c r="S21" i="291"/>
  <c r="R21" i="291"/>
  <c r="Q21" i="291"/>
  <c r="X20" i="291"/>
  <c r="W20" i="291"/>
  <c r="V20" i="291"/>
  <c r="U20" i="291"/>
  <c r="T20" i="291"/>
  <c r="S20" i="291"/>
  <c r="R20" i="291"/>
  <c r="Q20" i="291"/>
  <c r="X19" i="291"/>
  <c r="W19" i="291"/>
  <c r="V19" i="291"/>
  <c r="U19" i="291"/>
  <c r="T19" i="291"/>
  <c r="S19" i="291"/>
  <c r="R19" i="291"/>
  <c r="Q19" i="291"/>
  <c r="X18" i="291"/>
  <c r="W18" i="291"/>
  <c r="V18" i="291"/>
  <c r="U18" i="291"/>
  <c r="T18" i="291"/>
  <c r="S18" i="291"/>
  <c r="R18" i="291"/>
  <c r="Q18" i="291"/>
  <c r="X17" i="291"/>
  <c r="W17" i="291"/>
  <c r="V17" i="291"/>
  <c r="U17" i="291"/>
  <c r="T17" i="291"/>
  <c r="S17" i="291"/>
  <c r="R17" i="291"/>
  <c r="Q17" i="291"/>
  <c r="X16" i="291"/>
  <c r="W16" i="291"/>
  <c r="V16" i="291"/>
  <c r="U16" i="291"/>
  <c r="T16" i="291"/>
  <c r="S16" i="291"/>
  <c r="R16" i="291"/>
  <c r="Q16" i="291"/>
  <c r="X15" i="291"/>
  <c r="W15" i="291"/>
  <c r="V15" i="291"/>
  <c r="U15" i="291"/>
  <c r="T15" i="291"/>
  <c r="S15" i="291"/>
  <c r="R15" i="291"/>
  <c r="Q15" i="291"/>
  <c r="X14" i="291"/>
  <c r="W14" i="291"/>
  <c r="V14" i="291"/>
  <c r="U14" i="291"/>
  <c r="T14" i="291"/>
  <c r="S14" i="291"/>
  <c r="R14" i="291"/>
  <c r="Q14" i="291"/>
  <c r="X13" i="291"/>
  <c r="W13" i="291"/>
  <c r="V13" i="291"/>
  <c r="U13" i="291"/>
  <c r="T13" i="291"/>
  <c r="S13" i="291"/>
  <c r="R13" i="291"/>
  <c r="Q13" i="291"/>
  <c r="X12" i="291"/>
  <c r="W12" i="291"/>
  <c r="V12" i="291"/>
  <c r="U12" i="291"/>
  <c r="T12" i="291"/>
  <c r="S12" i="291"/>
  <c r="R12" i="291"/>
  <c r="Q12" i="291"/>
  <c r="B12" i="291"/>
  <c r="B13" i="291" s="1"/>
  <c r="B14" i="291" s="1"/>
  <c r="B15" i="291" s="1"/>
  <c r="B16" i="291" s="1"/>
  <c r="B17" i="291" s="1"/>
  <c r="B18" i="291" s="1"/>
  <c r="B19" i="291" s="1"/>
  <c r="B20" i="291" s="1"/>
  <c r="B21" i="291" s="1"/>
  <c r="B22" i="291" s="1"/>
  <c r="B23" i="291" s="1"/>
  <c r="B24" i="291" s="1"/>
  <c r="B25" i="291" s="1"/>
  <c r="B26" i="291" s="1"/>
  <c r="B27" i="291" s="1"/>
  <c r="B28" i="291" s="1"/>
  <c r="B29" i="291" s="1"/>
  <c r="B30" i="291" s="1"/>
  <c r="B31" i="291" s="1"/>
  <c r="B32" i="291" s="1"/>
  <c r="B33" i="291" s="1"/>
  <c r="B34" i="291" s="1"/>
  <c r="B35" i="291" s="1"/>
  <c r="B36" i="291" s="1"/>
  <c r="B37" i="291" s="1"/>
  <c r="B38" i="291" s="1"/>
  <c r="B39" i="291" s="1"/>
  <c r="B40" i="291" s="1"/>
  <c r="B41" i="291" s="1"/>
  <c r="B42" i="291" s="1"/>
  <c r="B43" i="291" s="1"/>
  <c r="B44" i="291" s="1"/>
  <c r="B45" i="291" s="1"/>
  <c r="B46" i="291" s="1"/>
  <c r="B47" i="291" s="1"/>
  <c r="B48" i="291" s="1"/>
  <c r="B49" i="291" s="1"/>
  <c r="B50" i="291" s="1"/>
  <c r="B51" i="291" s="1"/>
  <c r="B52" i="291" s="1"/>
  <c r="B53" i="291" s="1"/>
  <c r="B54" i="291" s="1"/>
  <c r="B55" i="291" s="1"/>
  <c r="B56" i="291" s="1"/>
  <c r="B57" i="291" s="1"/>
  <c r="B58" i="291" s="1"/>
  <c r="B59" i="291" s="1"/>
  <c r="B60" i="291" s="1"/>
  <c r="B61" i="291" s="1"/>
  <c r="B62" i="291" s="1"/>
  <c r="B63" i="291" s="1"/>
  <c r="B64" i="291" s="1"/>
  <c r="B65" i="291" s="1"/>
  <c r="B66" i="291" s="1"/>
  <c r="B67" i="291" s="1"/>
  <c r="B68" i="291" s="1"/>
  <c r="B69" i="291" s="1"/>
  <c r="B70" i="291" s="1"/>
  <c r="B71" i="291" s="1"/>
  <c r="B72" i="291" s="1"/>
  <c r="B73" i="291" s="1"/>
  <c r="B74" i="291" s="1"/>
  <c r="B75" i="291" s="1"/>
  <c r="B76" i="291" s="1"/>
  <c r="B77" i="291" s="1"/>
  <c r="B78" i="291" s="1"/>
  <c r="B79" i="291" s="1"/>
  <c r="B80" i="291" s="1"/>
  <c r="B81" i="291" s="1"/>
  <c r="B82" i="291" s="1"/>
  <c r="B83" i="291" s="1"/>
  <c r="B84" i="291" s="1"/>
  <c r="B85" i="291" s="1"/>
  <c r="B86" i="291" s="1"/>
  <c r="B87" i="291" s="1"/>
  <c r="B88" i="291" s="1"/>
  <c r="B89" i="291" s="1"/>
  <c r="B90" i="291" s="1"/>
  <c r="B91" i="291" s="1"/>
  <c r="B92" i="291" s="1"/>
  <c r="B93" i="291" s="1"/>
  <c r="B94" i="291" s="1"/>
  <c r="B95" i="291" s="1"/>
  <c r="B96" i="291" s="1"/>
  <c r="X11" i="291"/>
  <c r="W11" i="291"/>
  <c r="V11" i="291"/>
  <c r="U11" i="291"/>
  <c r="T11" i="291"/>
  <c r="S11" i="291"/>
  <c r="R11" i="291"/>
  <c r="Q11" i="291"/>
  <c r="N5" i="291"/>
  <c r="N102" i="291" s="1"/>
  <c r="M5" i="291"/>
  <c r="M102" i="291" s="1"/>
  <c r="L5" i="291"/>
  <c r="L102" i="291" s="1"/>
  <c r="K104" i="291" l="1"/>
  <c r="K103" i="291" s="1"/>
  <c r="N104" i="291"/>
  <c r="N103" i="291" s="1"/>
  <c r="L104" i="291"/>
  <c r="L103" i="291" s="1"/>
  <c r="U53" i="291"/>
  <c r="M104" i="291"/>
  <c r="M103" i="291" s="1"/>
  <c r="V101" i="291"/>
  <c r="U101" i="291"/>
  <c r="V53" i="291"/>
  <c r="W101" i="291"/>
  <c r="W53" i="291"/>
  <c r="X101" i="291"/>
  <c r="X53" i="291"/>
  <c r="N111" i="290"/>
  <c r="M111" i="290"/>
  <c r="L111" i="290"/>
  <c r="K111" i="290"/>
  <c r="N110" i="290"/>
  <c r="M110" i="290"/>
  <c r="L110" i="290"/>
  <c r="K110" i="290"/>
  <c r="N109" i="290"/>
  <c r="M109" i="290"/>
  <c r="L109" i="290"/>
  <c r="K109" i="290"/>
  <c r="N108" i="290"/>
  <c r="M108" i="290"/>
  <c r="L108" i="290"/>
  <c r="K108" i="290"/>
  <c r="N107" i="290"/>
  <c r="M107" i="290"/>
  <c r="L107" i="290"/>
  <c r="K107" i="290"/>
  <c r="N106" i="290"/>
  <c r="M106" i="290"/>
  <c r="L106" i="290"/>
  <c r="K106" i="290"/>
  <c r="N105" i="290"/>
  <c r="M105" i="290"/>
  <c r="L105" i="290"/>
  <c r="K105" i="290"/>
  <c r="N104" i="290"/>
  <c r="M104" i="290"/>
  <c r="L104" i="290"/>
  <c r="K104" i="290"/>
  <c r="K101" i="290"/>
  <c r="X96" i="290"/>
  <c r="W96" i="290"/>
  <c r="V96" i="290"/>
  <c r="U96" i="290"/>
  <c r="X92" i="290"/>
  <c r="W92" i="290"/>
  <c r="V92" i="290"/>
  <c r="U92" i="290"/>
  <c r="X53" i="290"/>
  <c r="W53" i="290"/>
  <c r="V53" i="290"/>
  <c r="U53" i="290"/>
  <c r="X27" i="290"/>
  <c r="W27" i="290"/>
  <c r="V27" i="290"/>
  <c r="U27" i="290"/>
  <c r="X23" i="290"/>
  <c r="W23" i="290"/>
  <c r="V23" i="290"/>
  <c r="U23" i="290"/>
  <c r="T23" i="290"/>
  <c r="S23" i="290"/>
  <c r="R23" i="290"/>
  <c r="Q23" i="290"/>
  <c r="X22" i="290"/>
  <c r="W22" i="290"/>
  <c r="V22" i="290"/>
  <c r="U22" i="290"/>
  <c r="X21" i="290"/>
  <c r="W21" i="290"/>
  <c r="V21" i="290"/>
  <c r="U21" i="290"/>
  <c r="T21" i="290"/>
  <c r="S21" i="290"/>
  <c r="R21" i="290"/>
  <c r="Q21" i="290"/>
  <c r="X20" i="290"/>
  <c r="W20" i="290"/>
  <c r="V20" i="290"/>
  <c r="U20" i="290"/>
  <c r="T20" i="290"/>
  <c r="S20" i="290"/>
  <c r="R20" i="290"/>
  <c r="Q20" i="290"/>
  <c r="X19" i="290"/>
  <c r="W19" i="290"/>
  <c r="V19" i="290"/>
  <c r="U19" i="290"/>
  <c r="T19" i="290"/>
  <c r="S19" i="290"/>
  <c r="R19" i="290"/>
  <c r="Q19" i="290"/>
  <c r="X18" i="290"/>
  <c r="W18" i="290"/>
  <c r="V18" i="290"/>
  <c r="U18" i="290"/>
  <c r="T18" i="290"/>
  <c r="S18" i="290"/>
  <c r="R18" i="290"/>
  <c r="Q18" i="290"/>
  <c r="X17" i="290"/>
  <c r="W17" i="290"/>
  <c r="V17" i="290"/>
  <c r="U17" i="290"/>
  <c r="T17" i="290"/>
  <c r="S17" i="290"/>
  <c r="R17" i="290"/>
  <c r="Q17" i="290"/>
  <c r="X16" i="290"/>
  <c r="W16" i="290"/>
  <c r="V16" i="290"/>
  <c r="U16" i="290"/>
  <c r="T16" i="290"/>
  <c r="S16" i="290"/>
  <c r="R16" i="290"/>
  <c r="Q16" i="290"/>
  <c r="X15" i="290"/>
  <c r="W15" i="290"/>
  <c r="V15" i="290"/>
  <c r="U15" i="290"/>
  <c r="T15" i="290"/>
  <c r="S15" i="290"/>
  <c r="R15" i="290"/>
  <c r="Q15" i="290"/>
  <c r="X14" i="290"/>
  <c r="W14" i="290"/>
  <c r="V14" i="290"/>
  <c r="U14" i="290"/>
  <c r="T14" i="290"/>
  <c r="S14" i="290"/>
  <c r="R14" i="290"/>
  <c r="Q14" i="290"/>
  <c r="X13" i="290"/>
  <c r="W13" i="290"/>
  <c r="V13" i="290"/>
  <c r="U13" i="290"/>
  <c r="T13" i="290"/>
  <c r="S13" i="290"/>
  <c r="R13" i="290"/>
  <c r="Q13" i="290"/>
  <c r="X12" i="290"/>
  <c r="W12" i="290"/>
  <c r="V12" i="290"/>
  <c r="U12" i="290"/>
  <c r="T12" i="290"/>
  <c r="S12" i="290"/>
  <c r="R12" i="290"/>
  <c r="Q12" i="290"/>
  <c r="B12" i="290"/>
  <c r="B13" i="290" s="1"/>
  <c r="B14" i="290" s="1"/>
  <c r="B15" i="290" s="1"/>
  <c r="B16" i="290" s="1"/>
  <c r="B17" i="290" s="1"/>
  <c r="B18" i="290" s="1"/>
  <c r="B19" i="290" s="1"/>
  <c r="B20" i="290" s="1"/>
  <c r="B21" i="290" s="1"/>
  <c r="B22" i="290" s="1"/>
  <c r="B23" i="290" s="1"/>
  <c r="B24" i="290" s="1"/>
  <c r="B25" i="290" s="1"/>
  <c r="B26" i="290" s="1"/>
  <c r="B27" i="290" s="1"/>
  <c r="B28" i="290" s="1"/>
  <c r="B29" i="290" s="1"/>
  <c r="B30" i="290" s="1"/>
  <c r="B31" i="290" s="1"/>
  <c r="B32" i="290" s="1"/>
  <c r="B33" i="290" s="1"/>
  <c r="B34" i="290" s="1"/>
  <c r="B35" i="290" s="1"/>
  <c r="B36" i="290" s="1"/>
  <c r="B37" i="290" s="1"/>
  <c r="B38" i="290" s="1"/>
  <c r="B39" i="290" s="1"/>
  <c r="B40" i="290" s="1"/>
  <c r="B41" i="290" s="1"/>
  <c r="B42" i="290" s="1"/>
  <c r="B43" i="290" s="1"/>
  <c r="B44" i="290" s="1"/>
  <c r="B45" i="290" s="1"/>
  <c r="B46" i="290" s="1"/>
  <c r="B47" i="290" s="1"/>
  <c r="B48" i="290" s="1"/>
  <c r="B49" i="290" s="1"/>
  <c r="B50" i="290" s="1"/>
  <c r="B51" i="290" s="1"/>
  <c r="B52" i="290" s="1"/>
  <c r="B53" i="290" s="1"/>
  <c r="B54" i="290" s="1"/>
  <c r="B55" i="290" s="1"/>
  <c r="B56" i="290" s="1"/>
  <c r="B57" i="290" s="1"/>
  <c r="B58" i="290" s="1"/>
  <c r="B59" i="290" s="1"/>
  <c r="B60" i="290" s="1"/>
  <c r="B61" i="290" s="1"/>
  <c r="B62" i="290" s="1"/>
  <c r="B63" i="290" s="1"/>
  <c r="B64" i="290" s="1"/>
  <c r="B65" i="290" s="1"/>
  <c r="B66" i="290" s="1"/>
  <c r="B67" i="290" s="1"/>
  <c r="B68" i="290" s="1"/>
  <c r="B69" i="290" s="1"/>
  <c r="B70" i="290" s="1"/>
  <c r="B71" i="290" s="1"/>
  <c r="B72" i="290" s="1"/>
  <c r="B73" i="290" s="1"/>
  <c r="B74" i="290" s="1"/>
  <c r="B75" i="290" s="1"/>
  <c r="B76" i="290" s="1"/>
  <c r="B77" i="290" s="1"/>
  <c r="B78" i="290" s="1"/>
  <c r="B79" i="290" s="1"/>
  <c r="B80" i="290" s="1"/>
  <c r="B81" i="290" s="1"/>
  <c r="B82" i="290" s="1"/>
  <c r="B83" i="290" s="1"/>
  <c r="B84" i="290" s="1"/>
  <c r="B85" i="290" s="1"/>
  <c r="B86" i="290" s="1"/>
  <c r="B87" i="290" s="1"/>
  <c r="B88" i="290" s="1"/>
  <c r="B89" i="290" s="1"/>
  <c r="B90" i="290" s="1"/>
  <c r="B91" i="290" s="1"/>
  <c r="B92" i="290" s="1"/>
  <c r="B93" i="290" s="1"/>
  <c r="B94" i="290" s="1"/>
  <c r="B95" i="290" s="1"/>
  <c r="X11" i="290"/>
  <c r="W11" i="290"/>
  <c r="V11" i="290"/>
  <c r="U11" i="290"/>
  <c r="T11" i="290"/>
  <c r="S11" i="290"/>
  <c r="R11" i="290"/>
  <c r="Q11" i="290"/>
  <c r="N5" i="290"/>
  <c r="N101" i="290" s="1"/>
  <c r="M5" i="290"/>
  <c r="M101" i="290" s="1"/>
  <c r="L5" i="290"/>
  <c r="L101" i="290" s="1"/>
  <c r="U54" i="290" l="1"/>
  <c r="M103" i="290"/>
  <c r="M102" i="290" s="1"/>
  <c r="L103" i="290"/>
  <c r="L102" i="290" s="1"/>
  <c r="N103" i="290"/>
  <c r="N102" i="290" s="1"/>
  <c r="V100" i="290"/>
  <c r="W100" i="290"/>
  <c r="V54" i="290"/>
  <c r="K103" i="290"/>
  <c r="K102" i="290" s="1"/>
  <c r="W54" i="290"/>
  <c r="U100" i="290"/>
  <c r="X100" i="290"/>
  <c r="X54" i="290"/>
  <c r="N90" i="289"/>
  <c r="M90" i="289"/>
  <c r="L90" i="289"/>
  <c r="K90" i="289"/>
  <c r="N89" i="289"/>
  <c r="M89" i="289"/>
  <c r="L89" i="289"/>
  <c r="K89" i="289"/>
  <c r="N88" i="289"/>
  <c r="M88" i="289"/>
  <c r="L88" i="289"/>
  <c r="K88" i="289"/>
  <c r="N87" i="289"/>
  <c r="M87" i="289"/>
  <c r="L87" i="289"/>
  <c r="K87" i="289"/>
  <c r="N86" i="289"/>
  <c r="M86" i="289"/>
  <c r="L86" i="289"/>
  <c r="K86" i="289"/>
  <c r="N84" i="289"/>
  <c r="M84" i="289"/>
  <c r="L84" i="289"/>
  <c r="K84" i="289"/>
  <c r="N83" i="289"/>
  <c r="M83" i="289"/>
  <c r="L83" i="289"/>
  <c r="K83" i="289"/>
  <c r="K80" i="289"/>
  <c r="X75" i="289"/>
  <c r="W75" i="289"/>
  <c r="V75" i="289"/>
  <c r="U75" i="289"/>
  <c r="X71" i="289"/>
  <c r="W71" i="289"/>
  <c r="V71" i="289"/>
  <c r="U71" i="289"/>
  <c r="X41" i="289"/>
  <c r="W41" i="289"/>
  <c r="V41" i="289"/>
  <c r="U41" i="289"/>
  <c r="X21" i="289"/>
  <c r="W21" i="289"/>
  <c r="V21" i="289"/>
  <c r="U21" i="289"/>
  <c r="X18" i="289"/>
  <c r="W18" i="289"/>
  <c r="V18" i="289"/>
  <c r="U18" i="289"/>
  <c r="T18" i="289"/>
  <c r="S18" i="289"/>
  <c r="R18" i="289"/>
  <c r="Q18" i="289"/>
  <c r="X17" i="289"/>
  <c r="W17" i="289"/>
  <c r="V17" i="289"/>
  <c r="U17" i="289"/>
  <c r="X16" i="289"/>
  <c r="W16" i="289"/>
  <c r="V16" i="289"/>
  <c r="U16" i="289"/>
  <c r="T16" i="289"/>
  <c r="S16" i="289"/>
  <c r="R16" i="289"/>
  <c r="Q16" i="289"/>
  <c r="X15" i="289"/>
  <c r="W15" i="289"/>
  <c r="V15" i="289"/>
  <c r="U15" i="289"/>
  <c r="T15" i="289"/>
  <c r="S15" i="289"/>
  <c r="R15" i="289"/>
  <c r="Q15" i="289"/>
  <c r="X14" i="289"/>
  <c r="W14" i="289"/>
  <c r="V14" i="289"/>
  <c r="U14" i="289"/>
  <c r="T14" i="289"/>
  <c r="S14" i="289"/>
  <c r="R14" i="289"/>
  <c r="Q14" i="289"/>
  <c r="X13" i="289"/>
  <c r="W13" i="289"/>
  <c r="V13" i="289"/>
  <c r="U13" i="289"/>
  <c r="T13" i="289"/>
  <c r="S13" i="289"/>
  <c r="R13" i="289"/>
  <c r="Q13" i="289"/>
  <c r="X12" i="289"/>
  <c r="W12" i="289"/>
  <c r="V12" i="289"/>
  <c r="U12" i="289"/>
  <c r="T12" i="289"/>
  <c r="S12" i="289"/>
  <c r="R12" i="289"/>
  <c r="Q12" i="289"/>
  <c r="B12" i="289"/>
  <c r="B13" i="289" s="1"/>
  <c r="B14" i="289" s="1"/>
  <c r="B15" i="289" s="1"/>
  <c r="B16" i="289" s="1"/>
  <c r="B17" i="289" s="1"/>
  <c r="B18" i="289" s="1"/>
  <c r="B19" i="289" s="1"/>
  <c r="B20" i="289" s="1"/>
  <c r="B21" i="289" s="1"/>
  <c r="B22" i="289" s="1"/>
  <c r="B23" i="289" s="1"/>
  <c r="B24" i="289" s="1"/>
  <c r="B25" i="289" s="1"/>
  <c r="B26" i="289" s="1"/>
  <c r="B27" i="289" s="1"/>
  <c r="B28" i="289" s="1"/>
  <c r="B29" i="289" s="1"/>
  <c r="B30" i="289" s="1"/>
  <c r="B31" i="289" s="1"/>
  <c r="B32" i="289" s="1"/>
  <c r="B33" i="289" s="1"/>
  <c r="B34" i="289" s="1"/>
  <c r="B35" i="289" s="1"/>
  <c r="B36" i="289" s="1"/>
  <c r="B37" i="289" s="1"/>
  <c r="B38" i="289" s="1"/>
  <c r="B39" i="289" s="1"/>
  <c r="B40" i="289" s="1"/>
  <c r="B41" i="289" s="1"/>
  <c r="B42" i="289" s="1"/>
  <c r="B43" i="289" s="1"/>
  <c r="B44" i="289" s="1"/>
  <c r="B45" i="289" s="1"/>
  <c r="B46" i="289" s="1"/>
  <c r="B47" i="289" s="1"/>
  <c r="B48" i="289" s="1"/>
  <c r="B49" i="289" s="1"/>
  <c r="B50" i="289" s="1"/>
  <c r="B51" i="289" s="1"/>
  <c r="B52" i="289" s="1"/>
  <c r="B53" i="289" s="1"/>
  <c r="B54" i="289" s="1"/>
  <c r="B55" i="289" s="1"/>
  <c r="B56" i="289" s="1"/>
  <c r="B57" i="289" s="1"/>
  <c r="B58" i="289" s="1"/>
  <c r="B59" i="289" s="1"/>
  <c r="B60" i="289" s="1"/>
  <c r="B61" i="289" s="1"/>
  <c r="B62" i="289" s="1"/>
  <c r="B63" i="289" s="1"/>
  <c r="B64" i="289" s="1"/>
  <c r="B65" i="289" s="1"/>
  <c r="B66" i="289" s="1"/>
  <c r="B67" i="289" s="1"/>
  <c r="B68" i="289" s="1"/>
  <c r="B69" i="289" s="1"/>
  <c r="B70" i="289" s="1"/>
  <c r="B71" i="289" s="1"/>
  <c r="B72" i="289" s="1"/>
  <c r="B73" i="289" s="1"/>
  <c r="B74" i="289" s="1"/>
  <c r="X11" i="289"/>
  <c r="W11" i="289"/>
  <c r="V11" i="289"/>
  <c r="U11" i="289"/>
  <c r="T11" i="289"/>
  <c r="S11" i="289"/>
  <c r="R11" i="289"/>
  <c r="Q11" i="289"/>
  <c r="N5" i="289"/>
  <c r="N80" i="289" s="1"/>
  <c r="M5" i="289"/>
  <c r="M80" i="289" s="1"/>
  <c r="L5" i="289"/>
  <c r="L80" i="289" s="1"/>
  <c r="U79" i="289" l="1"/>
  <c r="V79" i="289"/>
  <c r="M82" i="289"/>
  <c r="M81" i="289" s="1"/>
  <c r="X79" i="289"/>
  <c r="W79" i="289"/>
  <c r="K82" i="289"/>
  <c r="K81" i="289" s="1"/>
  <c r="L82" i="289"/>
  <c r="L81" i="289" s="1"/>
  <c r="N82" i="289"/>
  <c r="N81" i="289" s="1"/>
  <c r="B12" i="288"/>
  <c r="B13" i="288" s="1"/>
  <c r="B14" i="288" s="1"/>
  <c r="B15" i="288" s="1"/>
  <c r="B16" i="288" s="1"/>
  <c r="B17" i="288" s="1"/>
  <c r="B18" i="288" s="1"/>
  <c r="B19" i="288" s="1"/>
  <c r="B20" i="288" s="1"/>
  <c r="B21" i="288" s="1"/>
  <c r="B22" i="288" s="1"/>
  <c r="B23" i="288" s="1"/>
  <c r="B24" i="288" s="1"/>
  <c r="B25" i="288" s="1"/>
  <c r="B26" i="288" s="1"/>
  <c r="B27" i="288" s="1"/>
  <c r="B28" i="288" s="1"/>
  <c r="B29" i="288" s="1"/>
  <c r="B30" i="288" s="1"/>
  <c r="B31" i="288" s="1"/>
  <c r="B32" i="288" s="1"/>
  <c r="B33" i="288" s="1"/>
  <c r="B34" i="288" s="1"/>
  <c r="B35" i="288" s="1"/>
  <c r="B36" i="288" s="1"/>
  <c r="B37" i="288" s="1"/>
  <c r="B38" i="288" s="1"/>
  <c r="B39" i="288" s="1"/>
  <c r="B40" i="288" s="1"/>
  <c r="B41" i="288" s="1"/>
  <c r="B42" i="288" s="1"/>
  <c r="B43" i="288" s="1"/>
  <c r="B44" i="288" s="1"/>
  <c r="B45" i="288" s="1"/>
  <c r="B46" i="288" s="1"/>
  <c r="B47" i="288" s="1"/>
  <c r="B48" i="288" s="1"/>
  <c r="B49" i="288" s="1"/>
  <c r="B50" i="288" s="1"/>
  <c r="B51" i="288" s="1"/>
  <c r="B52" i="288" s="1"/>
  <c r="B53" i="288" s="1"/>
  <c r="B54" i="288" s="1"/>
  <c r="B55" i="288" s="1"/>
  <c r="B56" i="288" s="1"/>
  <c r="B57" i="288" s="1"/>
  <c r="B58" i="288" s="1"/>
  <c r="B59" i="288" s="1"/>
  <c r="B60" i="288" s="1"/>
  <c r="B61" i="288" s="1"/>
  <c r="B62" i="288" s="1"/>
  <c r="B63" i="288" s="1"/>
  <c r="B64" i="288" s="1"/>
  <c r="B65" i="288" s="1"/>
  <c r="B66" i="288" s="1"/>
  <c r="B67" i="288" s="1"/>
  <c r="B68" i="288" s="1"/>
  <c r="B69" i="288" s="1"/>
  <c r="B70" i="288" s="1"/>
  <c r="B71" i="288" s="1"/>
  <c r="B72" i="288" s="1"/>
  <c r="N88" i="288"/>
  <c r="M88" i="288"/>
  <c r="L88" i="288"/>
  <c r="K88" i="288"/>
  <c r="N87" i="288"/>
  <c r="M87" i="288"/>
  <c r="L87" i="288"/>
  <c r="K87" i="288"/>
  <c r="N86" i="288"/>
  <c r="M86" i="288"/>
  <c r="L86" i="288"/>
  <c r="K86" i="288"/>
  <c r="N85" i="288"/>
  <c r="M85" i="288"/>
  <c r="L85" i="288"/>
  <c r="K85" i="288"/>
  <c r="N84" i="288"/>
  <c r="M84" i="288"/>
  <c r="L84" i="288"/>
  <c r="K84" i="288"/>
  <c r="N83" i="288"/>
  <c r="M83" i="288"/>
  <c r="L83" i="288"/>
  <c r="K83" i="288"/>
  <c r="N82" i="288"/>
  <c r="M82" i="288"/>
  <c r="L82" i="288"/>
  <c r="K82" i="288"/>
  <c r="N81" i="288"/>
  <c r="M81" i="288"/>
  <c r="L81" i="288"/>
  <c r="K81" i="288"/>
  <c r="K78" i="288"/>
  <c r="X73" i="288"/>
  <c r="W73" i="288"/>
  <c r="V73" i="288"/>
  <c r="U73" i="288"/>
  <c r="X69" i="288"/>
  <c r="W69" i="288"/>
  <c r="V69" i="288"/>
  <c r="U69" i="288"/>
  <c r="X45" i="288"/>
  <c r="W45" i="288"/>
  <c r="V45" i="288"/>
  <c r="U45" i="288"/>
  <c r="X21" i="288"/>
  <c r="W21" i="288"/>
  <c r="V21" i="288"/>
  <c r="U21" i="288"/>
  <c r="X16" i="288"/>
  <c r="W16" i="288"/>
  <c r="V16" i="288"/>
  <c r="U16" i="288"/>
  <c r="T16" i="288"/>
  <c r="S16" i="288"/>
  <c r="R16" i="288"/>
  <c r="Q16" i="288"/>
  <c r="X15" i="288"/>
  <c r="W15" i="288"/>
  <c r="V15" i="288"/>
  <c r="U15" i="288"/>
  <c r="X14" i="288"/>
  <c r="W14" i="288"/>
  <c r="V14" i="288"/>
  <c r="U14" i="288"/>
  <c r="T14" i="288"/>
  <c r="S14" i="288"/>
  <c r="R14" i="288"/>
  <c r="Q14" i="288"/>
  <c r="X13" i="288"/>
  <c r="W13" i="288"/>
  <c r="V13" i="288"/>
  <c r="U13" i="288"/>
  <c r="T13" i="288"/>
  <c r="S13" i="288"/>
  <c r="R13" i="288"/>
  <c r="Q13" i="288"/>
  <c r="X12" i="288"/>
  <c r="W12" i="288"/>
  <c r="V12" i="288"/>
  <c r="U12" i="288"/>
  <c r="T12" i="288"/>
  <c r="S12" i="288"/>
  <c r="R12" i="288"/>
  <c r="Q12" i="288"/>
  <c r="X11" i="288"/>
  <c r="W11" i="288"/>
  <c r="V11" i="288"/>
  <c r="U11" i="288"/>
  <c r="T11" i="288"/>
  <c r="S11" i="288"/>
  <c r="R11" i="288"/>
  <c r="Q11" i="288"/>
  <c r="N5" i="288"/>
  <c r="N78" i="288" s="1"/>
  <c r="M5" i="288"/>
  <c r="M78" i="288" s="1"/>
  <c r="L5" i="288"/>
  <c r="L78" i="288" s="1"/>
  <c r="W77" i="288" l="1"/>
  <c r="K80" i="288"/>
  <c r="K79" i="288" s="1"/>
  <c r="L80" i="288"/>
  <c r="L79" i="288" s="1"/>
  <c r="X77" i="288"/>
  <c r="U77" i="288"/>
  <c r="N80" i="288"/>
  <c r="N79" i="288" s="1"/>
  <c r="V77" i="288"/>
  <c r="M80" i="288"/>
  <c r="M79" i="288" s="1"/>
</calcChain>
</file>

<file path=xl/sharedStrings.xml><?xml version="1.0" encoding="utf-8"?>
<sst xmlns="http://schemas.openxmlformats.org/spreadsheetml/2006/main" count="6916" uniqueCount="472">
  <si>
    <t>肉質鞭毛虫</t>
  </si>
  <si>
    <t>採取地点</t>
  </si>
  <si>
    <t>採取年月日</t>
  </si>
  <si>
    <t>採取時刻</t>
  </si>
  <si>
    <t>全水深</t>
  </si>
  <si>
    <t>(ｍ)</t>
  </si>
  <si>
    <t>採取水深</t>
  </si>
  <si>
    <t>採水量</t>
  </si>
  <si>
    <t>(ml)</t>
  </si>
  <si>
    <t>№</t>
  </si>
  <si>
    <t>門</t>
  </si>
  <si>
    <t>綱</t>
  </si>
  <si>
    <t>出現種名</t>
  </si>
  <si>
    <t>藍藻</t>
  </si>
  <si>
    <t>群体</t>
  </si>
  <si>
    <t>細胞</t>
  </si>
  <si>
    <t>黄金色藻</t>
  </si>
  <si>
    <t>珪藻</t>
  </si>
  <si>
    <t>Nitzschia acicularis</t>
  </si>
  <si>
    <t>Skeletonema potamos</t>
  </si>
  <si>
    <t>Thalassiosiraceae－5</t>
  </si>
  <si>
    <t>Thalassiosiraceae－10</t>
  </si>
  <si>
    <t>Thalassiosiraceae－25</t>
  </si>
  <si>
    <t>BACILLARIOPHYCEAE</t>
  </si>
  <si>
    <t>クリプト植物</t>
  </si>
  <si>
    <t>クリプト藻</t>
  </si>
  <si>
    <t>渦鞭毛植物</t>
  </si>
  <si>
    <t>渦鞭毛藻</t>
  </si>
  <si>
    <t>緑藻</t>
  </si>
  <si>
    <t>Chodatella quadriseta</t>
  </si>
  <si>
    <t>Pediastrum duplex</t>
  </si>
  <si>
    <t>CHLOROPHYCEAE</t>
  </si>
  <si>
    <t>輪形動物</t>
  </si>
  <si>
    <t>輪虫</t>
  </si>
  <si>
    <t>EUROTATOREA</t>
  </si>
  <si>
    <t>多膜口</t>
  </si>
  <si>
    <t>POLYHYMENOPHORA</t>
  </si>
  <si>
    <t>－</t>
  </si>
  <si>
    <t>CILIOPHORA</t>
  </si>
  <si>
    <t>真正太陽虫</t>
  </si>
  <si>
    <t>HELIOZOA</t>
  </si>
  <si>
    <t>不明プランクトン</t>
  </si>
  <si>
    <t>微小鞭毛藻（５μｍ以下）</t>
  </si>
  <si>
    <t>鞭毛藻</t>
  </si>
  <si>
    <t>動物性</t>
  </si>
  <si>
    <t>総　　　　　　　　　　　数</t>
  </si>
  <si>
    <t>種　　類　　組　　成</t>
  </si>
  <si>
    <t>その他の植物性</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</si>
  <si>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</si>
  <si>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</si>
  <si>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</si>
  <si>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</si>
  <si>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</si>
  <si>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</si>
  <si>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</si>
  <si>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</si>
  <si>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</si>
  <si>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</si>
  <si>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</si>
  <si>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</si>
  <si>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</si>
  <si>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調査名：千葉県公共用水域水質監視調査（印旛沼）プランクトン同定計数結果</t>
  </si>
  <si>
    <t>阿　宗　橋</t>
  </si>
  <si>
    <t>上水道取水口下</t>
  </si>
  <si>
    <t>一 本 松 下</t>
  </si>
  <si>
    <t>北印旛沼中央</t>
  </si>
  <si>
    <t>阿宗</t>
  </si>
  <si>
    <t>上水</t>
  </si>
  <si>
    <t>一本</t>
  </si>
  <si>
    <t>北印</t>
  </si>
  <si>
    <t>Fragilaria crotonensis</t>
  </si>
  <si>
    <t>Melosira varians</t>
  </si>
  <si>
    <t>節足動物</t>
  </si>
  <si>
    <t>甲殻</t>
  </si>
  <si>
    <t>鞭毛虫</t>
  </si>
  <si>
    <t>黄緑藻</t>
    <phoneticPr fontId="2"/>
  </si>
  <si>
    <t>ユーグレナ植物</t>
    <phoneticPr fontId="2"/>
  </si>
  <si>
    <t>ユーグレナ藻</t>
    <phoneticPr fontId="2"/>
  </si>
  <si>
    <t>　また、単独細胞を計数したものは,すべて M.aeruginosa とした。</t>
    <phoneticPr fontId="2"/>
  </si>
  <si>
    <t>黄金色藻</t>
    <rPh sb="0" eb="3">
      <t>コガネイロ</t>
    </rPh>
    <rPh sb="3" eb="4">
      <t>ソウ</t>
    </rPh>
    <phoneticPr fontId="2"/>
  </si>
  <si>
    <t>珪藻</t>
    <rPh sb="0" eb="2">
      <t>ケイソウ</t>
    </rPh>
    <phoneticPr fontId="2"/>
  </si>
  <si>
    <t>Scenedesmus acuminatus</t>
  </si>
  <si>
    <t>　　　　　により10倍に濃縮した。</t>
    <rPh sb="10" eb="11">
      <t>バイ</t>
    </rPh>
    <phoneticPr fontId="2"/>
  </si>
  <si>
    <t>Chodatella wratislawiensis</t>
  </si>
  <si>
    <t>藍色植物</t>
    <rPh sb="1" eb="2">
      <t>イロ</t>
    </rPh>
    <phoneticPr fontId="2"/>
  </si>
  <si>
    <t>不等毛植物</t>
    <rPh sb="0" eb="1">
      <t>フ</t>
    </rPh>
    <rPh sb="1" eb="2">
      <t>トウ</t>
    </rPh>
    <rPh sb="2" eb="3">
      <t>モウ</t>
    </rPh>
    <phoneticPr fontId="2"/>
  </si>
  <si>
    <t>緑色植物</t>
    <rPh sb="1" eb="2">
      <t>イロ</t>
    </rPh>
    <phoneticPr fontId="2"/>
  </si>
  <si>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</si>
  <si>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</si>
  <si>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定性試料：採水試料50mlをプランクトンネット（5μmメッシュ）</t>
  </si>
  <si>
    <t>　　　　　倒立型顕微鏡（100～ 400倍）で検鏡した。</t>
  </si>
  <si>
    <t>定性試料：枠付界線入スライドガラス (1.0ml）に検鏡試料を注入し、</t>
    <phoneticPr fontId="23"/>
  </si>
  <si>
    <t>　　　　　倒立型顕微鏡（100～ 400倍）で検鏡した。</t>
    <phoneticPr fontId="2"/>
  </si>
  <si>
    <t>定量試料：枠付界線入スライドガラス (1.0ml）に検鏡試料を注入し、</t>
    <rPh sb="5" eb="6">
      <t>ワク</t>
    </rPh>
    <rPh sb="6" eb="7">
      <t>ヅケ</t>
    </rPh>
    <rPh sb="7" eb="8">
      <t>カイ</t>
    </rPh>
    <rPh sb="8" eb="9">
      <t>セン</t>
    </rPh>
    <rPh sb="9" eb="10">
      <t>ニュウ</t>
    </rPh>
    <rPh sb="26" eb="28">
      <t>ケンキョウ</t>
    </rPh>
    <rPh sb="28" eb="30">
      <t>シリョウ</t>
    </rPh>
    <rPh sb="31" eb="33">
      <t>チュウニュウ</t>
    </rPh>
    <phoneticPr fontId="2"/>
  </si>
  <si>
    <t>Euglena spp.</t>
    <phoneticPr fontId="23"/>
  </si>
  <si>
    <t>Peridinium spp.</t>
    <phoneticPr fontId="2"/>
  </si>
  <si>
    <t>Aulacoseira ambigua</t>
  </si>
  <si>
    <t>Aulacoseira granulata</t>
  </si>
  <si>
    <t>Nitzschia fruticosa</t>
  </si>
  <si>
    <t>Nitzschia spp.</t>
    <phoneticPr fontId="23"/>
  </si>
  <si>
    <t>Dictyosphaerium spp.</t>
    <phoneticPr fontId="23"/>
  </si>
  <si>
    <t>Micractinium spp.</t>
    <phoneticPr fontId="23"/>
  </si>
  <si>
    <t>Monoraphidium spp.</t>
    <phoneticPr fontId="23"/>
  </si>
  <si>
    <t>Scenedesmus spp.</t>
    <phoneticPr fontId="23"/>
  </si>
  <si>
    <t>・珪藻綱 Thalassiosira 科の種（Cyclotella 属、Stephanodiscus 属等）は、光学顕微鏡下での同定が困難であるため細胞の殻面直径（３サイズ：５μｍ、１０μｍ、２５μｍ）で</t>
  </si>
  <si>
    <t>Asterionella formosa</t>
    <phoneticPr fontId="23"/>
  </si>
  <si>
    <t>Aulacoseira pusilla</t>
    <phoneticPr fontId="23"/>
  </si>
  <si>
    <t>CRYPTOPHYCEAE</t>
    <phoneticPr fontId="23"/>
  </si>
  <si>
    <t>OSCILLATORIALES</t>
    <phoneticPr fontId="23"/>
  </si>
  <si>
    <t>CHROOCOCCALES</t>
    <phoneticPr fontId="23"/>
  </si>
  <si>
    <t>CRUSTACEA</t>
    <phoneticPr fontId="23"/>
  </si>
  <si>
    <t>Spirogyra sp.</t>
    <phoneticPr fontId="23"/>
  </si>
  <si>
    <t>Tintinnidium spp.</t>
    <phoneticPr fontId="23"/>
  </si>
  <si>
    <t>Actinastrum spp.</t>
    <phoneticPr fontId="23"/>
  </si>
  <si>
    <t>Polyarthra spp.</t>
    <phoneticPr fontId="23"/>
  </si>
  <si>
    <t>　果もこれに従った。</t>
    <phoneticPr fontId="23"/>
  </si>
  <si>
    <t>Nostocaceae</t>
    <phoneticPr fontId="23"/>
  </si>
  <si>
    <t>Bacillaria paxillifer</t>
    <phoneticPr fontId="23"/>
  </si>
  <si>
    <t>Ulnaria japonica</t>
    <phoneticPr fontId="23"/>
  </si>
  <si>
    <t>　再分類されたため、本結果もこれに従うとともに、異質細胞とアキネートが形成されていないトリコームはNostocaceae 科として計数した。</t>
    <rPh sb="10" eb="11">
      <t>ホン</t>
    </rPh>
    <rPh sb="11" eb="13">
      <t>ケッカ</t>
    </rPh>
    <rPh sb="17" eb="18">
      <t>シタガ</t>
    </rPh>
    <phoneticPr fontId="23"/>
  </si>
  <si>
    <t>・緑藻綱 Chodatella 属、Lagerheimia 属、Franceia 属は、針状突起の形態等から区別されるが、本結果では区別せずにChodatella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4" eb="86">
      <t>イッカツ</t>
    </rPh>
    <rPh sb="88" eb="90">
      <t>ケイスウ</t>
    </rPh>
    <phoneticPr fontId="23"/>
  </si>
  <si>
    <t>・珪藻綱 Navicula 属は、類似の属を含めて計数した。</t>
    <rPh sb="14" eb="15">
      <t>ゾク</t>
    </rPh>
    <rPh sb="20" eb="21">
      <t>ゾク</t>
    </rPh>
    <phoneticPr fontId="23"/>
  </si>
  <si>
    <t>・藍藻綱 Aphanizomenon 属として従来分類されていた種のうち、トリコーム先端部が段階的に明瞭に細くなり尖って終わる種は Cuspidothrix 属に移されたため、本結果もこれに従った。</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rPh sb="95" eb="96">
      <t>シタガ</t>
    </rPh>
    <phoneticPr fontId="2"/>
  </si>
  <si>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</si>
  <si>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　特徴的な種及び属以外は OSCILLATORIALES 目等の上位の分類群までの同定に留めた。</t>
    <rPh sb="6" eb="7">
      <t>オヨ</t>
    </rPh>
    <rPh sb="8" eb="9">
      <t>ゾク</t>
    </rPh>
    <phoneticPr fontId="23"/>
  </si>
  <si>
    <t>・珪藻綱 Acanthoceras zachariasiiは、従来シノニムである Atteya zachariasii とされていたが、本結果では Acanthoceras zachariasii を採用した。</t>
    <rPh sb="31" eb="33">
      <t>ジュウライ</t>
    </rPh>
    <rPh sb="68" eb="69">
      <t>ホン</t>
    </rPh>
    <rPh sb="69" eb="71">
      <t>ケッカ</t>
    </rPh>
    <rPh sb="100" eb="102">
      <t>サイヨウ</t>
    </rPh>
    <phoneticPr fontId="2"/>
  </si>
  <si>
    <t>・珪藻綱 Aulacoseira 属の種は、従来 Melosira 属で分類されていたが、胞紋構造や連結針の違いから 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3" eb="76">
      <t>クミカ</t>
    </rPh>
    <rPh sb="83" eb="86">
      <t>イッパンテキ</t>
    </rPh>
    <rPh sb="87" eb="89">
      <t>シヨウ</t>
    </rPh>
    <rPh sb="98" eb="99">
      <t>ホン</t>
    </rPh>
    <rPh sb="99" eb="100">
      <t>ケッカ</t>
    </rPh>
    <phoneticPr fontId="2"/>
  </si>
  <si>
    <t>・珪藻綱 Asterionella formosa、Aulacoseira pusilla、Nitzschia acicularis は、それぞれ類似種を含めて計数した。</t>
    <phoneticPr fontId="23"/>
  </si>
  <si>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</si>
  <si>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paxilliferはシノニムであるAtteya zachariasiiとされていたが、本結果ではAcanthoceras zachariasiiを採用した。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ﾈζ_x0000__x0000__x0000__x0000_ｰ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Print_Area_x0000_龐⿑_x0001__x0000__x0000__x0000_륀ӱ_x0000_Ӳ_x0000__x0000_並べて​​比較(&amp;B)_x0000_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つ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り_x0000__x0000__x0000_ﮬ凰_x0007__x0000__x0005_見出し 1_x0000__x0000_ﮬ凰_x0007__x0000__x0005_見出し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し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</si>
  <si>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</si>
  <si>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</si>
  <si>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繊毛虫</t>
    <phoneticPr fontId="23"/>
  </si>
  <si>
    <t>XANTHOPHYCEAE</t>
    <phoneticPr fontId="23"/>
  </si>
  <si>
    <t>・珪藻綱 Pinnularia 属は、類似の属を含めて計数した。</t>
    <rPh sb="16" eb="17">
      <t>ゾク</t>
    </rPh>
    <phoneticPr fontId="23"/>
  </si>
  <si>
    <t>Aphanizomenon spp.</t>
    <phoneticPr fontId="23"/>
  </si>
  <si>
    <t>Chlorogonium spp.</t>
    <phoneticPr fontId="23"/>
  </si>
  <si>
    <t>Mallomonas spp.</t>
    <phoneticPr fontId="23"/>
  </si>
  <si>
    <t>Surirella spp.</t>
    <phoneticPr fontId="23"/>
  </si>
  <si>
    <t>・緑藻綱 Crucigenia 属と Crucigeniella 属は、細胞の分裂様式から区別されるが、分裂様式が不明なものは Crucigenia 属に一括して計数した。</t>
    <rPh sb="1" eb="3">
      <t>リョクソウ</t>
    </rPh>
    <rPh sb="36" eb="38">
      <t>サイボウ</t>
    </rPh>
    <rPh sb="39" eb="41">
      <t>ブンレツ</t>
    </rPh>
    <rPh sb="41" eb="43">
      <t>ヨウシキ</t>
    </rPh>
    <rPh sb="45" eb="47">
      <t>クベツ</t>
    </rPh>
    <rPh sb="52" eb="54">
      <t>ブンレツ</t>
    </rPh>
    <rPh sb="54" eb="56">
      <t>ヨウシキ</t>
    </rPh>
    <rPh sb="57" eb="59">
      <t>フメイ</t>
    </rPh>
    <rPh sb="77" eb="79">
      <t>イッカツ</t>
    </rPh>
    <rPh sb="81" eb="83">
      <t>ケイスウ</t>
    </rPh>
    <phoneticPr fontId="23"/>
  </si>
  <si>
    <t>Pseudanabaena spp.</t>
    <phoneticPr fontId="23"/>
  </si>
  <si>
    <t>Synura sp.</t>
    <phoneticPr fontId="23"/>
  </si>
  <si>
    <t>Pandorina morum</t>
    <phoneticPr fontId="23"/>
  </si>
  <si>
    <t>Phacus spp.</t>
    <phoneticPr fontId="23"/>
  </si>
  <si>
    <t>Aphanothece sp.</t>
    <phoneticPr fontId="23"/>
  </si>
  <si>
    <t>2022.4.7</t>
    <phoneticPr fontId="23"/>
  </si>
  <si>
    <t>(5)</t>
    <phoneticPr fontId="23"/>
  </si>
  <si>
    <t>(10)</t>
    <phoneticPr fontId="23"/>
  </si>
  <si>
    <t>＋</t>
    <phoneticPr fontId="23"/>
  </si>
  <si>
    <t>(＋)</t>
    <phoneticPr fontId="23"/>
  </si>
  <si>
    <t>(50)</t>
    <phoneticPr fontId="23"/>
  </si>
  <si>
    <t>(25)</t>
    <phoneticPr fontId="23"/>
  </si>
  <si>
    <t>Fragilaria spp.</t>
    <phoneticPr fontId="23"/>
  </si>
  <si>
    <t>Navicula sp.</t>
    <phoneticPr fontId="23"/>
  </si>
  <si>
    <t>Ulnaria spp.</t>
    <phoneticPr fontId="23"/>
  </si>
  <si>
    <t>Dichotomococcus sp.</t>
    <phoneticPr fontId="23"/>
  </si>
  <si>
    <t>Schroederia sp.</t>
    <phoneticPr fontId="23"/>
  </si>
  <si>
    <t>Staurastrum sp.</t>
    <phoneticPr fontId="23"/>
  </si>
  <si>
    <t>Brachionus spp.</t>
    <phoneticPr fontId="2"/>
  </si>
  <si>
    <t>Filinia spp.</t>
    <phoneticPr fontId="23"/>
  </si>
  <si>
    <t>Keratella sp.</t>
    <phoneticPr fontId="2"/>
  </si>
  <si>
    <t>（一財）千葉県環境財団　環境企画部　五味真人</t>
    <rPh sb="1" eb="2">
      <t>イチ</t>
    </rPh>
    <rPh sb="12" eb="16">
      <t>カンキョウキカク</t>
    </rPh>
    <rPh sb="16" eb="17">
      <t>ブ</t>
    </rPh>
    <rPh sb="18" eb="20">
      <t>ゴミ</t>
    </rPh>
    <rPh sb="20" eb="22">
      <t>マサト</t>
    </rPh>
    <phoneticPr fontId="2"/>
  </si>
  <si>
    <t>2022.4.21</t>
    <phoneticPr fontId="23"/>
  </si>
  <si>
    <t>(85)</t>
    <phoneticPr fontId="23"/>
  </si>
  <si>
    <t>Aphanocapsa sp.</t>
    <phoneticPr fontId="23"/>
  </si>
  <si>
    <t>Cyanodictyon sp.</t>
    <phoneticPr fontId="23"/>
  </si>
  <si>
    <t>Merismopedia sp.</t>
    <phoneticPr fontId="23"/>
  </si>
  <si>
    <t>(125)</t>
    <phoneticPr fontId="23"/>
  </si>
  <si>
    <t>(225)</t>
    <phoneticPr fontId="23"/>
  </si>
  <si>
    <t>Surirella sp.</t>
    <phoneticPr fontId="23"/>
  </si>
  <si>
    <t>Ulnaria sp.</t>
    <phoneticPr fontId="23"/>
  </si>
  <si>
    <t>Ankistrodesmus spp.</t>
    <phoneticPr fontId="23"/>
  </si>
  <si>
    <t>Chodatella spp.</t>
    <phoneticPr fontId="23"/>
  </si>
  <si>
    <t>Coelastrum spp.</t>
    <phoneticPr fontId="23"/>
  </si>
  <si>
    <t>Golenkinia sp.</t>
    <phoneticPr fontId="23"/>
  </si>
  <si>
    <t>Pediastrum boryanum</t>
  </si>
  <si>
    <t>Pediastrum simplex</t>
  </si>
  <si>
    <t>Pediastrum tetras</t>
  </si>
  <si>
    <t>Schroederia spp.</t>
    <phoneticPr fontId="23"/>
  </si>
  <si>
    <t>Treubaria spp.</t>
    <phoneticPr fontId="23"/>
  </si>
  <si>
    <t>Filinia sp.</t>
    <phoneticPr fontId="23"/>
  </si>
  <si>
    <t>Keratella spp.</t>
    <phoneticPr fontId="2"/>
  </si>
  <si>
    <t>Synchaeta sp.</t>
    <phoneticPr fontId="2"/>
  </si>
  <si>
    <t>Trichocercidae</t>
    <phoneticPr fontId="23"/>
  </si>
  <si>
    <t>ｷﾈﾄﾌﾗｸﾞﾐﾉﾌｫｰﾗ</t>
  </si>
  <si>
    <t>Coleps sp.</t>
    <phoneticPr fontId="23"/>
  </si>
  <si>
    <t>貧膜口</t>
  </si>
  <si>
    <t>SESSILIDA</t>
    <phoneticPr fontId="23"/>
  </si>
  <si>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</si>
  <si>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2022.5.9</t>
    <phoneticPr fontId="23"/>
  </si>
  <si>
    <t>(80)</t>
    <phoneticPr fontId="23"/>
  </si>
  <si>
    <t>Aphanocapsa spp.</t>
    <phoneticPr fontId="23"/>
  </si>
  <si>
    <t>(15)</t>
    <phoneticPr fontId="23"/>
  </si>
  <si>
    <t>(35)</t>
    <phoneticPr fontId="23"/>
  </si>
  <si>
    <t>Aphanothece spp.</t>
    <phoneticPr fontId="23"/>
  </si>
  <si>
    <t>(45)</t>
    <phoneticPr fontId="23"/>
  </si>
  <si>
    <t>Coelosphaerium sp.</t>
    <phoneticPr fontId="23"/>
  </si>
  <si>
    <t>Merismopedia spp.</t>
    <phoneticPr fontId="23"/>
  </si>
  <si>
    <t>(40)</t>
    <phoneticPr fontId="23"/>
  </si>
  <si>
    <t>(105)</t>
    <phoneticPr fontId="23"/>
  </si>
  <si>
    <t>(190)</t>
    <phoneticPr fontId="23"/>
  </si>
  <si>
    <t>(55)</t>
    <phoneticPr fontId="23"/>
  </si>
  <si>
    <t>Microcystis aeruginosa</t>
  </si>
  <si>
    <t>40</t>
    <phoneticPr fontId="23"/>
  </si>
  <si>
    <t>Microcystis wesenbergii</t>
    <phoneticPr fontId="23"/>
  </si>
  <si>
    <t>(1075)</t>
    <phoneticPr fontId="23"/>
  </si>
  <si>
    <t>(1750)</t>
    <phoneticPr fontId="23"/>
  </si>
  <si>
    <t>(825)</t>
    <phoneticPr fontId="23"/>
  </si>
  <si>
    <t>Romeria spp.</t>
    <phoneticPr fontId="23"/>
  </si>
  <si>
    <t>(65)</t>
    <phoneticPr fontId="23"/>
  </si>
  <si>
    <t>ラフィド藻</t>
  </si>
  <si>
    <t>RAPHIDOPHYCEAE</t>
    <phoneticPr fontId="2"/>
  </si>
  <si>
    <t>Acanthoceras zachariasi</t>
    <phoneticPr fontId="23"/>
  </si>
  <si>
    <t>Achnanthes sp.</t>
  </si>
  <si>
    <t>Staurosirella berolinensis</t>
  </si>
  <si>
    <t>Urosolenia spp.</t>
    <phoneticPr fontId="23"/>
  </si>
  <si>
    <t>Acanthosphaera sp.</t>
  </si>
  <si>
    <t>Chodatella chodatii</t>
  </si>
  <si>
    <t>Crucigenia lauterbornii</t>
  </si>
  <si>
    <t>Crucigeniella crucifera</t>
    <phoneticPr fontId="23"/>
  </si>
  <si>
    <t>Dichotomococcus spp.</t>
    <phoneticPr fontId="23"/>
  </si>
  <si>
    <t>Elakatothrix spp.</t>
    <phoneticPr fontId="23"/>
  </si>
  <si>
    <t>Golenkinia spp.</t>
    <phoneticPr fontId="23"/>
  </si>
  <si>
    <t>Gonium spp.</t>
    <phoneticPr fontId="23"/>
  </si>
  <si>
    <t>Oocystis sp.</t>
    <phoneticPr fontId="23"/>
  </si>
  <si>
    <t>Scenedesmus bicaudatus</t>
  </si>
  <si>
    <t>Tetraedron spp.</t>
    <phoneticPr fontId="23"/>
  </si>
  <si>
    <t>Asplanchna spp.</t>
    <phoneticPr fontId="2"/>
  </si>
  <si>
    <t>Schizocerca diversicornis</t>
    <phoneticPr fontId="23"/>
  </si>
  <si>
    <t>葉状根足虫</t>
  </si>
  <si>
    <t>LOBOSEA</t>
  </si>
  <si>
    <t>2022.5.23</t>
    <phoneticPr fontId="23"/>
  </si>
  <si>
    <t>(75)</t>
    <phoneticPr fontId="23"/>
  </si>
  <si>
    <t>(200)</t>
    <phoneticPr fontId="23"/>
  </si>
  <si>
    <t>(725)</t>
    <phoneticPr fontId="23"/>
  </si>
  <si>
    <t>(300)</t>
    <phoneticPr fontId="23"/>
  </si>
  <si>
    <t>400</t>
    <phoneticPr fontId="23"/>
  </si>
  <si>
    <t>(175)</t>
    <phoneticPr fontId="23"/>
  </si>
  <si>
    <t>(600)</t>
    <phoneticPr fontId="23"/>
  </si>
  <si>
    <t>Snowella sp.</t>
    <phoneticPr fontId="23"/>
  </si>
  <si>
    <t>(250)</t>
    <phoneticPr fontId="23"/>
  </si>
  <si>
    <t>Cymbella sp.</t>
  </si>
  <si>
    <t>Trachelomonas spp.</t>
    <phoneticPr fontId="23"/>
  </si>
  <si>
    <t>Ankistrodesmus sp.</t>
    <phoneticPr fontId="23"/>
  </si>
  <si>
    <t>Crucigenia spp.</t>
    <phoneticPr fontId="23"/>
  </si>
  <si>
    <t>Eudorina spp.</t>
    <phoneticPr fontId="23"/>
  </si>
  <si>
    <t>Lobomonas sp.</t>
    <phoneticPr fontId="23"/>
  </si>
  <si>
    <t>Staurastrum spp.</t>
    <phoneticPr fontId="23"/>
  </si>
  <si>
    <t>2022.6.6</t>
    <phoneticPr fontId="23"/>
  </si>
  <si>
    <t>Anabaenopsis spp.</t>
    <phoneticPr fontId="23"/>
  </si>
  <si>
    <t>(20)</t>
    <phoneticPr fontId="23"/>
  </si>
  <si>
    <t>(400)</t>
    <phoneticPr fontId="23"/>
  </si>
  <si>
    <t>Cuspidothrix sp.</t>
    <phoneticPr fontId="23"/>
  </si>
  <si>
    <t>(100)</t>
    <phoneticPr fontId="23"/>
  </si>
  <si>
    <t>1000</t>
    <phoneticPr fontId="23"/>
  </si>
  <si>
    <t>700</t>
    <phoneticPr fontId="23"/>
  </si>
  <si>
    <t>1340</t>
    <phoneticPr fontId="23"/>
  </si>
  <si>
    <t>900</t>
    <phoneticPr fontId="23"/>
  </si>
  <si>
    <t>260</t>
    <phoneticPr fontId="23"/>
  </si>
  <si>
    <t>450</t>
    <phoneticPr fontId="23"/>
  </si>
  <si>
    <t>(350)</t>
    <phoneticPr fontId="23"/>
  </si>
  <si>
    <t>(500)</t>
    <phoneticPr fontId="23"/>
  </si>
  <si>
    <t>(425)</t>
    <phoneticPr fontId="23"/>
  </si>
  <si>
    <t>(275)</t>
    <phoneticPr fontId="23"/>
  </si>
  <si>
    <t>Ceratium hirundinella</t>
  </si>
  <si>
    <t>Closterium spp.</t>
    <phoneticPr fontId="23"/>
  </si>
  <si>
    <t>Gonium sp.</t>
    <phoneticPr fontId="23"/>
  </si>
  <si>
    <t>Lobomonas spp.</t>
    <phoneticPr fontId="23"/>
  </si>
  <si>
    <t>Oocystis spp.</t>
    <phoneticPr fontId="23"/>
  </si>
  <si>
    <t>Pleodorina spp.</t>
    <phoneticPr fontId="23"/>
  </si>
  <si>
    <t>Scenedesmus denticulatus</t>
  </si>
  <si>
    <t>Tetrastrum elegans</t>
  </si>
  <si>
    <t>Tetrastrum sp.</t>
    <phoneticPr fontId="23"/>
  </si>
  <si>
    <t>Yamagishiella unicocca</t>
    <phoneticPr fontId="23"/>
  </si>
  <si>
    <t>Collothecidae</t>
    <phoneticPr fontId="23"/>
  </si>
  <si>
    <t>多膜口</t>
    <phoneticPr fontId="23"/>
  </si>
  <si>
    <t>2022.6.20</t>
    <phoneticPr fontId="23"/>
  </si>
  <si>
    <t>(750)</t>
    <phoneticPr fontId="23"/>
  </si>
  <si>
    <t>Dolichospermum sp.</t>
    <phoneticPr fontId="23"/>
  </si>
  <si>
    <t>(375)</t>
    <phoneticPr fontId="23"/>
  </si>
  <si>
    <t>9250</t>
    <phoneticPr fontId="23"/>
  </si>
  <si>
    <t>9750</t>
    <phoneticPr fontId="23"/>
  </si>
  <si>
    <t>12250</t>
    <phoneticPr fontId="23"/>
  </si>
  <si>
    <t>5500</t>
    <phoneticPr fontId="23"/>
  </si>
  <si>
    <t>Microcystis viridis</t>
    <phoneticPr fontId="23"/>
  </si>
  <si>
    <t>500</t>
    <phoneticPr fontId="23"/>
  </si>
  <si>
    <t>(150)</t>
    <phoneticPr fontId="23"/>
  </si>
  <si>
    <t>Gymnodinium spp.</t>
    <phoneticPr fontId="2"/>
  </si>
  <si>
    <t>Dinobryon sp.</t>
    <phoneticPr fontId="23"/>
  </si>
  <si>
    <t>Fragilaria sp.</t>
  </si>
  <si>
    <t>Cosmarium sp.</t>
    <phoneticPr fontId="23"/>
  </si>
  <si>
    <t>Polyedriopsis spinulosa</t>
    <phoneticPr fontId="23"/>
  </si>
  <si>
    <t>Hexarthra mira</t>
    <phoneticPr fontId="23"/>
  </si>
  <si>
    <t>Synchaeta spp.</t>
    <phoneticPr fontId="2"/>
  </si>
  <si>
    <t>2022.7.5</t>
    <phoneticPr fontId="23"/>
  </si>
  <si>
    <t>Cuspidothrix spp.</t>
    <phoneticPr fontId="23"/>
  </si>
  <si>
    <t>15000</t>
    <phoneticPr fontId="23"/>
  </si>
  <si>
    <t>1630</t>
    <phoneticPr fontId="23"/>
  </si>
  <si>
    <t>6875</t>
    <phoneticPr fontId="23"/>
  </si>
  <si>
    <t>220</t>
    <phoneticPr fontId="23"/>
  </si>
  <si>
    <t>800</t>
    <phoneticPr fontId="23"/>
  </si>
  <si>
    <t>1200</t>
    <phoneticPr fontId="23"/>
  </si>
  <si>
    <t>Snowella spp.</t>
    <phoneticPr fontId="23"/>
  </si>
  <si>
    <t>Sphaerospermopsis spp.</t>
    <phoneticPr fontId="23"/>
  </si>
  <si>
    <t>(140)</t>
    <phoneticPr fontId="23"/>
  </si>
  <si>
    <t>(650)</t>
    <phoneticPr fontId="23"/>
  </si>
  <si>
    <t>(575)</t>
    <phoneticPr fontId="23"/>
  </si>
  <si>
    <t>Gymnodinium sp.</t>
    <phoneticPr fontId="2"/>
  </si>
  <si>
    <t>Elakatothrix sp.</t>
    <phoneticPr fontId="23"/>
  </si>
  <si>
    <t>Pteromonas sp.</t>
    <phoneticPr fontId="23"/>
  </si>
  <si>
    <t>Tetrastrum spp.</t>
    <phoneticPr fontId="23"/>
  </si>
  <si>
    <t>Treubaria sp.</t>
    <phoneticPr fontId="23"/>
  </si>
  <si>
    <t>Asplanchna sp.</t>
    <phoneticPr fontId="2"/>
  </si>
  <si>
    <t>Brachionus sp.</t>
    <phoneticPr fontId="2"/>
  </si>
  <si>
    <t>Coleps spp.</t>
    <phoneticPr fontId="23"/>
  </si>
  <si>
    <t>Tintinnopsis sp.</t>
    <phoneticPr fontId="23"/>
  </si>
  <si>
    <t>2022.7.21</t>
    <phoneticPr fontId="23"/>
  </si>
  <si>
    <t>Anabaenopsis sp.</t>
    <phoneticPr fontId="23"/>
  </si>
  <si>
    <t>Coelosphaerium spp.</t>
    <phoneticPr fontId="23"/>
  </si>
  <si>
    <t>(325)</t>
    <phoneticPr fontId="23"/>
  </si>
  <si>
    <t>(450)</t>
    <phoneticPr fontId="23"/>
  </si>
  <si>
    <t>35250</t>
    <phoneticPr fontId="23"/>
  </si>
  <si>
    <t>17500</t>
    <phoneticPr fontId="23"/>
  </si>
  <si>
    <t>13500</t>
    <phoneticPr fontId="23"/>
  </si>
  <si>
    <t>6000</t>
    <phoneticPr fontId="23"/>
  </si>
  <si>
    <t>2125</t>
    <phoneticPr fontId="23"/>
  </si>
  <si>
    <t>650</t>
    <phoneticPr fontId="23"/>
  </si>
  <si>
    <t>Pseudanabaena mucicola</t>
  </si>
  <si>
    <t>(2000)</t>
    <phoneticPr fontId="23"/>
  </si>
  <si>
    <t>Cosmarium spp.</t>
    <phoneticPr fontId="23"/>
  </si>
  <si>
    <t>Crucigenia sp.</t>
    <phoneticPr fontId="23"/>
  </si>
  <si>
    <t>Pleodorina sp.</t>
    <phoneticPr fontId="23"/>
  </si>
  <si>
    <t>Tetrastrum staurogeniaeforme</t>
  </si>
  <si>
    <t>Testudinella sp.</t>
    <phoneticPr fontId="2"/>
  </si>
  <si>
    <t>Tintinnidium sp.</t>
    <phoneticPr fontId="23"/>
  </si>
  <si>
    <t>2022.8.8</t>
    <phoneticPr fontId="23"/>
  </si>
  <si>
    <t>10750</t>
    <phoneticPr fontId="23"/>
  </si>
  <si>
    <t>8250</t>
    <phoneticPr fontId="23"/>
  </si>
  <si>
    <t>16000</t>
    <phoneticPr fontId="23"/>
  </si>
  <si>
    <t>1800</t>
    <phoneticPr fontId="23"/>
  </si>
  <si>
    <t>850</t>
    <phoneticPr fontId="23"/>
  </si>
  <si>
    <t>(1350)</t>
    <phoneticPr fontId="23"/>
  </si>
  <si>
    <t>(3750)</t>
    <phoneticPr fontId="23"/>
  </si>
  <si>
    <t>Woronichinia spp.</t>
    <phoneticPr fontId="23"/>
  </si>
  <si>
    <t>Crucigenia tetrapedia</t>
    <phoneticPr fontId="23"/>
  </si>
  <si>
    <t>Mougeotia spp.</t>
    <phoneticPr fontId="23"/>
  </si>
  <si>
    <t>＋</t>
    <phoneticPr fontId="23"/>
  </si>
  <si>
    <t>2022.8.22</t>
    <phoneticPr fontId="23"/>
  </si>
  <si>
    <t>(850)</t>
    <phoneticPr fontId="23"/>
  </si>
  <si>
    <t>Dolichospermum spp.</t>
    <phoneticPr fontId="23"/>
  </si>
  <si>
    <t>(475)</t>
    <phoneticPr fontId="23"/>
  </si>
  <si>
    <t>8000</t>
    <phoneticPr fontId="23"/>
  </si>
  <si>
    <t>3625</t>
    <phoneticPr fontId="23"/>
  </si>
  <si>
    <t>2375</t>
    <phoneticPr fontId="23"/>
  </si>
  <si>
    <t>1300</t>
    <phoneticPr fontId="23"/>
  </si>
  <si>
    <t>(2250)</t>
    <phoneticPr fontId="23"/>
  </si>
  <si>
    <t>(7500)</t>
    <phoneticPr fontId="23"/>
  </si>
  <si>
    <t>Pseudanabaenaceae</t>
    <phoneticPr fontId="23"/>
  </si>
  <si>
    <t>(1150)</t>
    <phoneticPr fontId="23"/>
  </si>
  <si>
    <t>Gyrosigma sp.</t>
    <phoneticPr fontId="23"/>
  </si>
  <si>
    <t>Navicula spp.</t>
    <phoneticPr fontId="23"/>
  </si>
  <si>
    <t>Trachelomonas sp.</t>
    <phoneticPr fontId="23"/>
  </si>
  <si>
    <t>Acanthosphaera spp.</t>
    <phoneticPr fontId="23"/>
  </si>
  <si>
    <t>Closterium sp.</t>
    <phoneticPr fontId="23"/>
  </si>
  <si>
    <t>BDELLOIDEA</t>
    <phoneticPr fontId="23"/>
  </si>
  <si>
    <t>Tintinnopsis spp.</t>
    <phoneticPr fontId="23"/>
  </si>
  <si>
    <t>2022.9.5</t>
    <phoneticPr fontId="23"/>
  </si>
  <si>
    <t>(1050)</t>
    <phoneticPr fontId="23"/>
  </si>
  <si>
    <t>(800)</t>
    <phoneticPr fontId="23"/>
  </si>
  <si>
    <t>10500</t>
    <phoneticPr fontId="23"/>
  </si>
  <si>
    <t>4625</t>
    <phoneticPr fontId="23"/>
  </si>
  <si>
    <t>7250</t>
    <phoneticPr fontId="23"/>
  </si>
  <si>
    <t>3750</t>
    <phoneticPr fontId="23"/>
  </si>
  <si>
    <t>2025</t>
    <phoneticPr fontId="23"/>
  </si>
  <si>
    <t>375</t>
    <phoneticPr fontId="23"/>
  </si>
  <si>
    <t>(1400)</t>
    <phoneticPr fontId="23"/>
  </si>
  <si>
    <t>(3000)</t>
    <phoneticPr fontId="23"/>
  </si>
  <si>
    <t>Mougeotia sp.</t>
    <phoneticPr fontId="23"/>
  </si>
  <si>
    <t>2022.9.29</t>
    <phoneticPr fontId="23"/>
  </si>
  <si>
    <t>（375)</t>
    <phoneticPr fontId="23"/>
  </si>
  <si>
    <t>4375</t>
    <phoneticPr fontId="23"/>
  </si>
  <si>
    <t>2000</t>
    <phoneticPr fontId="23"/>
  </si>
  <si>
    <t>2250</t>
    <phoneticPr fontId="23"/>
  </si>
  <si>
    <t>3250</t>
    <phoneticPr fontId="23"/>
  </si>
  <si>
    <t>(950)</t>
    <phoneticPr fontId="23"/>
  </si>
  <si>
    <t>(1650)</t>
    <phoneticPr fontId="23"/>
  </si>
  <si>
    <t>(1950)</t>
    <phoneticPr fontId="23"/>
  </si>
  <si>
    <t>(1800)</t>
    <phoneticPr fontId="23"/>
  </si>
  <si>
    <t>繊毛虫</t>
  </si>
  <si>
    <t>2022.10.3</t>
    <phoneticPr fontId="23"/>
  </si>
  <si>
    <t>(525)</t>
    <phoneticPr fontId="23"/>
  </si>
  <si>
    <t>(900)</t>
    <phoneticPr fontId="23"/>
  </si>
  <si>
    <t>2400</t>
    <phoneticPr fontId="23"/>
  </si>
  <si>
    <t>1875</t>
    <phoneticPr fontId="23"/>
  </si>
  <si>
    <t>4200</t>
    <phoneticPr fontId="23"/>
  </si>
  <si>
    <t>3900</t>
    <phoneticPr fontId="23"/>
  </si>
  <si>
    <t>(5750)</t>
    <phoneticPr fontId="23"/>
  </si>
  <si>
    <t>(5000)</t>
    <phoneticPr fontId="23"/>
  </si>
  <si>
    <t>(3500)</t>
    <phoneticPr fontId="23"/>
  </si>
  <si>
    <t>(6250)</t>
    <phoneticPr fontId="23"/>
  </si>
  <si>
    <t>(550)</t>
    <phoneticPr fontId="23"/>
  </si>
  <si>
    <t>Urosolenia sp.</t>
    <phoneticPr fontId="23"/>
  </si>
  <si>
    <t>Pediastrum asymmetricum</t>
    <phoneticPr fontId="23"/>
  </si>
  <si>
    <t>2022.10.17</t>
    <phoneticPr fontId="23"/>
  </si>
  <si>
    <t>175</t>
    <phoneticPr fontId="23"/>
  </si>
  <si>
    <t>1425</t>
    <phoneticPr fontId="23"/>
  </si>
  <si>
    <t>1050</t>
    <phoneticPr fontId="23"/>
  </si>
  <si>
    <t>1100</t>
    <phoneticPr fontId="23"/>
  </si>
  <si>
    <t>(1000)</t>
    <phoneticPr fontId="23"/>
  </si>
  <si>
    <t>2022.11.1</t>
    <phoneticPr fontId="23"/>
  </si>
  <si>
    <t>(230)</t>
    <phoneticPr fontId="23"/>
  </si>
  <si>
    <t>245</t>
    <phoneticPr fontId="23"/>
  </si>
  <si>
    <t>100</t>
    <phoneticPr fontId="23"/>
  </si>
  <si>
    <t>1180</t>
    <phoneticPr fontId="23"/>
  </si>
  <si>
    <t>73</t>
    <phoneticPr fontId="23"/>
  </si>
  <si>
    <t>355</t>
    <phoneticPr fontId="23"/>
  </si>
  <si>
    <t>(490)</t>
    <phoneticPr fontId="23"/>
  </si>
  <si>
    <t>Mallomonas akrokomos</t>
    <phoneticPr fontId="2"/>
  </si>
  <si>
    <t>Cymatopleura solea</t>
  </si>
  <si>
    <t>Chodatella sp.</t>
    <phoneticPr fontId="23"/>
  </si>
  <si>
    <t>2022.11.25</t>
    <phoneticPr fontId="23"/>
  </si>
  <si>
    <t>(6)</t>
    <phoneticPr fontId="23"/>
  </si>
  <si>
    <t>165</t>
    <phoneticPr fontId="23"/>
  </si>
  <si>
    <t>845</t>
    <phoneticPr fontId="23"/>
  </si>
  <si>
    <t>Coelastrum sp.</t>
    <phoneticPr fontId="23"/>
  </si>
  <si>
    <t xml:space="preserve">Crucigeniella sp. </t>
    <phoneticPr fontId="23"/>
  </si>
  <si>
    <t>2022.12.1</t>
    <phoneticPr fontId="23"/>
  </si>
  <si>
    <t>(8)</t>
    <phoneticPr fontId="23"/>
  </si>
  <si>
    <t>116</t>
    <phoneticPr fontId="23"/>
  </si>
  <si>
    <t>134</t>
    <phoneticPr fontId="23"/>
  </si>
  <si>
    <t>(2)</t>
    <phoneticPr fontId="23"/>
  </si>
  <si>
    <t>Pteromonas spp.</t>
    <phoneticPr fontId="23"/>
  </si>
  <si>
    <t>2022.12.15</t>
    <phoneticPr fontId="23"/>
  </si>
  <si>
    <t>24</t>
    <phoneticPr fontId="23"/>
  </si>
  <si>
    <t>54</t>
    <phoneticPr fontId="23"/>
  </si>
  <si>
    <t>122</t>
    <phoneticPr fontId="23"/>
  </si>
  <si>
    <t>35</t>
    <phoneticPr fontId="23"/>
  </si>
  <si>
    <t>(60)</t>
    <phoneticPr fontId="23"/>
  </si>
  <si>
    <t>Actinastrum sp.</t>
    <phoneticPr fontId="23"/>
  </si>
  <si>
    <t>2023.1.16</t>
    <phoneticPr fontId="23"/>
  </si>
  <si>
    <t>(95)</t>
    <phoneticPr fontId="23"/>
  </si>
  <si>
    <t>(115)</t>
    <phoneticPr fontId="23"/>
  </si>
  <si>
    <t>78</t>
    <phoneticPr fontId="23"/>
  </si>
  <si>
    <t>130</t>
    <phoneticPr fontId="23"/>
  </si>
  <si>
    <t>162</t>
    <phoneticPr fontId="23"/>
  </si>
  <si>
    <t>Dinobryon spp.</t>
    <phoneticPr fontId="23"/>
  </si>
  <si>
    <t>Synura spp.</t>
    <phoneticPr fontId="23"/>
  </si>
  <si>
    <t>Pinnularia sp.</t>
    <phoneticPr fontId="23"/>
  </si>
  <si>
    <t>2023.1.26</t>
    <phoneticPr fontId="23"/>
  </si>
  <si>
    <t>(120)</t>
    <phoneticPr fontId="23"/>
  </si>
  <si>
    <t>159</t>
    <phoneticPr fontId="23"/>
  </si>
  <si>
    <t>Spirulina sp.</t>
    <phoneticPr fontId="23"/>
  </si>
  <si>
    <t>Craticula sp.</t>
    <phoneticPr fontId="23"/>
  </si>
  <si>
    <t>2023.2.16</t>
    <phoneticPr fontId="23"/>
  </si>
  <si>
    <t>(290)</t>
    <phoneticPr fontId="23"/>
  </si>
  <si>
    <t>(48)</t>
    <phoneticPr fontId="23"/>
  </si>
  <si>
    <t>Phacus sp.</t>
    <phoneticPr fontId="23"/>
  </si>
  <si>
    <t>Eudorina sp.</t>
    <phoneticPr fontId="23"/>
  </si>
  <si>
    <t>2023.2.20</t>
    <phoneticPr fontId="23"/>
  </si>
  <si>
    <t>(1200)</t>
    <phoneticPr fontId="23"/>
  </si>
  <si>
    <t>(145)</t>
    <phoneticPr fontId="23"/>
  </si>
  <si>
    <t>Mallomonas sp.</t>
    <phoneticPr fontId="23"/>
  </si>
  <si>
    <t>Polyarthra sp.</t>
    <phoneticPr fontId="23"/>
  </si>
  <si>
    <t>2023.3.1</t>
    <phoneticPr fontId="23"/>
  </si>
  <si>
    <t>(185)</t>
    <phoneticPr fontId="23"/>
  </si>
  <si>
    <t>Gyrosigma spp.</t>
    <phoneticPr fontId="23"/>
  </si>
  <si>
    <t>2023.3.8</t>
    <phoneticPr fontId="23"/>
  </si>
  <si>
    <t>(16)</t>
    <phoneticPr fontId="23"/>
  </si>
  <si>
    <t>(26)</t>
    <phoneticPr fontId="23"/>
  </si>
  <si>
    <t>(170)</t>
    <phoneticPr fontId="23"/>
  </si>
  <si>
    <t>(30)</t>
    <phoneticPr fontId="23"/>
  </si>
  <si>
    <t>Achnanthes spp.</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</si>
</sst>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11"/>
      <name val="ＭＳ Ｐゴシック"/>
      <family val="3"/>
      <charset val="128"/>
    </font>
    <font>
      <sz val="11"/>
      <name val="ＭＳ 明朝"/>
      <family val="1"/>
      <charset val="128"/>
    </font>
    <font>
      <u/>
      <sz val="8.25"/>
      <color indexed="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diagonal/>
    </border>
    <border>
      <left/>
      <right/>
      <top/>
      <bottom style="medium">
        <color indexed="64"/>
      </bottom>
      <diagonal/>
    </border>
    <border>
      <left/>
      <right/>
      <top style="double">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double">
        <color indexed="64"/>
      </top>
      <bottom style="thin">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xf numFmtId="0" fontId="6" fillId="0" borderId="0">
      <alignment vertical="center"/>
    </xf>
    <xf numFmtId="0" fontId="25" fillId="0" borderId="0">
      <alignment vertical="center"/>
    </xf>
    <xf numFmtId="0" fontId="26" fillId="0" borderId="0"/>
    <xf numFmtId="0" fontId="22" fillId="4" borderId="0" applyNumberFormat="0" applyBorder="0" applyAlignment="0" applyProtection="0">
      <alignment vertical="center"/>
    </xf>
    <xf numFmtId="0" fontId="1" fillId="0" borderId="0"/>
    <xf numFmtId="0" fontId="27" fillId="0" borderId="0" applyNumberFormat="0" applyFill="0" applyBorder="0" applyAlignment="0" applyProtection="0">
      <alignment vertical="top"/>
      <protection locked="0"/>
    </xf>
  </cellStyleXfs>
  <cellXfs count="167">
    <xf numFmtId="0" fontId="0" fillId="0" borderId="0" xfId="0"/>
    <xf numFmtId="0" fontId="0" fillId="0" borderId="10" xfId="0" applyBorder="1" applyAlignment="1">
      <alignment horizontal="center" vertical="center"/>
    </xf>
    <xf numFmtId="0" fontId="0" fillId="0" borderId="11"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distributed" vertical="center"/>
    </xf>
    <xf numFmtId="0" fontId="0" fillId="0" borderId="24" xfId="0" applyBorder="1" applyAlignment="1">
      <alignment vertical="center"/>
    </xf>
    <xf numFmtId="0" fontId="0" fillId="0" borderId="19" xfId="0" applyBorder="1" applyAlignment="1">
      <alignment horizontal="center" vertical="center"/>
    </xf>
    <xf numFmtId="0" fontId="0" fillId="0" borderId="25" xfId="0" applyBorder="1" applyAlignment="1">
      <alignment horizontal="center" vertical="center"/>
    </xf>
    <xf numFmtId="49" fontId="0" fillId="0" borderId="15" xfId="0" applyNumberFormat="1" applyBorder="1" applyAlignment="1">
      <alignment horizontal="right" vertical="center"/>
    </xf>
    <xf numFmtId="49" fontId="0" fillId="0" borderId="16" xfId="0" applyNumberFormat="1" applyBorder="1" applyAlignment="1">
      <alignment horizontal="right" vertical="center"/>
    </xf>
    <xf numFmtId="0" fontId="0" fillId="0" borderId="26" xfId="0" applyBorder="1" applyAlignment="1">
      <alignment vertical="center"/>
    </xf>
    <xf numFmtId="0" fontId="0" fillId="0" borderId="27" xfId="0" applyBorder="1" applyAlignment="1">
      <alignment vertical="center"/>
    </xf>
    <xf numFmtId="0" fontId="0" fillId="0" borderId="15" xfId="0" applyBorder="1" applyAlignment="1">
      <alignment horizontal="right" vertical="center"/>
    </xf>
    <xf numFmtId="0" fontId="0" fillId="0" borderId="0" xfId="0" applyAlignment="1">
      <alignment horizontal="center"/>
    </xf>
    <xf numFmtId="0" fontId="5" fillId="0" borderId="0" xfId="0" applyFont="1" applyAlignment="1">
      <alignment vertical="center"/>
    </xf>
    <xf numFmtId="0" fontId="5" fillId="0" borderId="22" xfId="0" applyFont="1" applyBorder="1" applyAlignment="1">
      <alignment vertical="center"/>
    </xf>
    <xf numFmtId="0" fontId="0" fillId="0" borderId="28" xfId="0" applyBorder="1" applyAlignment="1">
      <alignment horizontal="center" vertical="center"/>
    </xf>
    <xf numFmtId="0" fontId="0" fillId="0" borderId="15" xfId="0" applyBorder="1" applyAlignment="1">
      <alignment horizontal="center" vertical="center"/>
    </xf>
    <xf numFmtId="2" fontId="0" fillId="0" borderId="11" xfId="0" applyNumberFormat="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vertical="center"/>
    </xf>
    <xf numFmtId="0" fontId="0" fillId="0" borderId="11" xfId="0" applyBorder="1" applyAlignment="1">
      <alignment horizontal="center" vertical="center"/>
    </xf>
    <xf numFmtId="0" fontId="0" fillId="0" borderId="29" xfId="0" applyBorder="1" applyAlignment="1">
      <alignment vertical="center"/>
    </xf>
    <xf numFmtId="0" fontId="5" fillId="0" borderId="30" xfId="0" applyFont="1" applyBorder="1" applyAlignment="1">
      <alignment vertical="center"/>
    </xf>
    <xf numFmtId="0" fontId="5" fillId="0" borderId="13" xfId="0" applyFont="1" applyBorder="1" applyAlignment="1">
      <alignment vertical="center"/>
    </xf>
    <xf numFmtId="0" fontId="5" fillId="0" borderId="31" xfId="0" applyFont="1" applyBorder="1" applyAlignment="1">
      <alignment vertical="center"/>
    </xf>
    <xf numFmtId="0" fontId="5" fillId="0" borderId="12" xfId="0" applyFont="1" applyBorder="1" applyAlignment="1">
      <alignment vertical="center"/>
    </xf>
    <xf numFmtId="0" fontId="4" fillId="0" borderId="0" xfId="0" applyFont="1" applyAlignment="1">
      <alignment vertical="center"/>
    </xf>
    <xf numFmtId="0" fontId="4"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26" xfId="0" applyFont="1" applyBorder="1" applyAlignment="1">
      <alignment vertical="center"/>
    </xf>
    <xf numFmtId="0" fontId="5" fillId="0" borderId="14" xfId="0" applyFont="1" applyBorder="1" applyAlignment="1">
      <alignment vertical="center"/>
    </xf>
    <xf numFmtId="2" fontId="0" fillId="0" borderId="39" xfId="0" applyNumberFormat="1" applyBorder="1" applyAlignment="1">
      <alignment horizontal="center" vertical="center"/>
    </xf>
    <xf numFmtId="0" fontId="0" fillId="0" borderId="21"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0" fontId="5" fillId="0" borderId="42" xfId="0" applyFont="1" applyBorder="1" applyAlignment="1">
      <alignment vertical="center"/>
    </xf>
    <xf numFmtId="0" fontId="0" fillId="0" borderId="35" xfId="0" applyBorder="1" applyAlignment="1">
      <alignment vertical="center"/>
    </xf>
    <xf numFmtId="0" fontId="4" fillId="0" borderId="36" xfId="0" applyFont="1" applyBorder="1" applyAlignment="1">
      <alignment vertical="center"/>
    </xf>
    <xf numFmtId="0" fontId="0" fillId="0" borderId="15" xfId="0" quotePrefix="1" applyBorder="1" applyAlignment="1">
      <alignment horizontal="right" vertical="center"/>
    </xf>
    <xf numFmtId="0" fontId="24" fillId="0" borderId="0" xfId="45" applyFont="1" applyAlignment="1">
      <alignment vertical="center"/>
    </xf>
    <xf numFmtId="0" fontId="26" fillId="0" borderId="0" xfId="45" applyAlignment="1">
      <alignment vertical="center"/>
    </xf>
    <xf numFmtId="0" fontId="26" fillId="0" borderId="0" xfId="45"/>
    <xf numFmtId="0" fontId="0" fillId="0" borderId="16" xfId="0" quotePrefix="1" applyBorder="1" applyAlignment="1">
      <alignment horizontal="right" vertical="center"/>
    </xf>
    <xf numFmtId="0" fontId="0" fillId="0" borderId="32" xfId="0" applyBorder="1"/>
    <xf numFmtId="0" fontId="0" fillId="0" borderId="43" xfId="0" applyBorder="1"/>
    <xf numFmtId="0" fontId="0" fillId="0" borderId="36" xfId="0" applyBorder="1"/>
    <xf numFmtId="0" fontId="0" fillId="0" borderId="0" xfId="0"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23" xfId="0" applyBorder="1" applyAlignment="1">
      <alignment vertical="center"/>
    </xf>
    <xf numFmtId="0" fontId="0" fillId="0" borderId="14" xfId="0" applyBorder="1" applyAlignment="1">
      <alignment horizontal="righ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19" xfId="0" applyBorder="1" applyAlignment="1">
      <alignment horizontal="right" vertical="center"/>
    </xf>
    <xf numFmtId="0" fontId="0" fillId="0" borderId="25" xfId="0" applyBorder="1" applyAlignment="1">
      <alignment vertical="center"/>
    </xf>
    <xf numFmtId="0" fontId="0" fillId="0" borderId="5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vertical="center"/>
    </xf>
    <xf numFmtId="0" fontId="0" fillId="0" borderId="34" xfId="0" applyBorder="1" applyAlignment="1">
      <alignment vertical="center"/>
    </xf>
    <xf numFmtId="0" fontId="0" fillId="0" borderId="52" xfId="0" applyBorder="1" applyAlignment="1">
      <alignment vertical="center"/>
    </xf>
    <xf numFmtId="0" fontId="0" fillId="0" borderId="0" xfId="0" applyAlignment="1">
      <alignment horizontal="right"/>
    </xf>
    <xf numFmtId="0" fontId="0" fillId="0" borderId="53" xfId="0" applyBorder="1" applyAlignment="1">
      <alignment horizontal="distributed" vertical="center" justifyLastLine="1"/>
    </xf>
    <xf numFmtId="0" fontId="0" fillId="0" borderId="27" xfId="0" applyBorder="1" applyAlignment="1">
      <alignment horizontal="center" vertical="center"/>
    </xf>
    <xf numFmtId="0" fontId="0" fillId="0" borderId="27" xfId="0" applyBorder="1" applyAlignment="1">
      <alignment horizontal="distributed" vertical="center" justifyLastLine="1"/>
    </xf>
    <xf numFmtId="0" fontId="0" fillId="0" borderId="54" xfId="0" applyBorder="1" applyAlignment="1">
      <alignment vertical="center"/>
    </xf>
    <xf numFmtId="0" fontId="0" fillId="0" borderId="55" xfId="0" applyBorder="1" applyAlignment="1">
      <alignment vertical="center"/>
    </xf>
    <xf numFmtId="0" fontId="0" fillId="0" borderId="53"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30" xfId="0" applyBorder="1" applyAlignment="1">
      <alignment horizontal="center" vertical="center"/>
    </xf>
    <xf numFmtId="0" fontId="0" fillId="0" borderId="55"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34" xfId="0" applyBorder="1" applyAlignment="1">
      <alignment horizontal="distributed" vertical="center"/>
    </xf>
    <xf numFmtId="0" fontId="0" fillId="0" borderId="52" xfId="0" applyBorder="1" applyAlignment="1">
      <alignment horizontal="center" vertical="center"/>
    </xf>
    <xf numFmtId="0" fontId="0" fillId="0" borderId="31" xfId="0" applyBorder="1" applyAlignment="1">
      <alignment vertical="center"/>
    </xf>
    <xf numFmtId="0" fontId="0" fillId="0" borderId="12" xfId="0" applyBorder="1" applyAlignment="1">
      <alignment vertical="center"/>
    </xf>
    <xf numFmtId="0" fontId="0" fillId="0" borderId="0" xfId="0" applyAlignment="1">
      <alignment horizontal="distributed" vertical="center"/>
    </xf>
    <xf numFmtId="0" fontId="0" fillId="0" borderId="53" xfId="0" applyBorder="1" applyAlignment="1">
      <alignment horizontal="center" vertical="center"/>
    </xf>
    <xf numFmtId="0" fontId="0" fillId="0" borderId="60" xfId="0" applyBorder="1" applyAlignment="1">
      <alignment vertical="center"/>
    </xf>
    <xf numFmtId="0" fontId="4" fillId="0" borderId="55" xfId="0" applyFont="1" applyBorder="1" applyAlignment="1">
      <alignment horizontal="center" vertical="center"/>
    </xf>
    <xf numFmtId="0" fontId="4" fillId="0" borderId="0" xfId="0" applyFont="1" applyAlignment="1">
      <alignment horizontal="center" vertical="center"/>
    </xf>
    <xf numFmtId="0" fontId="4" fillId="0" borderId="55" xfId="0" applyFont="1" applyBorder="1" applyAlignment="1">
      <alignment vertical="center"/>
    </xf>
    <xf numFmtId="0" fontId="0" fillId="0" borderId="55" xfId="0" applyBorder="1"/>
    <xf numFmtId="0" fontId="0" fillId="0" borderId="61" xfId="0" applyBorder="1"/>
    <xf numFmtId="20" fontId="0" fillId="0" borderId="15" xfId="0" applyNumberFormat="1" applyBorder="1" applyAlignment="1">
      <alignment horizontal="center" vertical="center"/>
    </xf>
    <xf numFmtId="20" fontId="0" fillId="0" borderId="16" xfId="0" applyNumberFormat="1" applyBorder="1" applyAlignment="1">
      <alignment horizontal="center" vertical="center"/>
    </xf>
    <xf numFmtId="2" fontId="0" fillId="0" borderId="15" xfId="0" applyNumberFormat="1" applyBorder="1" applyAlignment="1">
      <alignment horizontal="center" vertical="center"/>
    </xf>
    <xf numFmtId="2" fontId="0" fillId="0" borderId="16" xfId="0" applyNumberFormat="1" applyBorder="1" applyAlignment="1">
      <alignment horizontal="center" vertical="center"/>
    </xf>
    <xf numFmtId="0" fontId="0" fillId="0" borderId="41" xfId="0" applyBorder="1" applyAlignment="1">
      <alignment horizontal="right" vertical="center"/>
    </xf>
    <xf numFmtId="0" fontId="0" fillId="0" borderId="16" xfId="0" applyBorder="1" applyAlignment="1">
      <alignment horizontal="center" vertical="center"/>
    </xf>
    <xf numFmtId="0" fontId="0" fillId="0" borderId="0" xfId="45" applyFont="1" applyAlignment="1">
      <alignment vertical="center"/>
    </xf>
    <xf numFmtId="0" fontId="0" fillId="0" borderId="16" xfId="0" applyBorder="1" applyAlignment="1">
      <alignment horizontal="right" vertical="center"/>
    </xf>
    <xf numFmtId="0" fontId="0" fillId="0" borderId="16" xfId="0" applyBorder="1" applyAlignment="1">
      <alignment horizontal="right"/>
    </xf>
    <xf numFmtId="0" fontId="0" fillId="0" borderId="65" xfId="0" applyBorder="1" applyAlignment="1">
      <alignment horizontal="right" vertical="center"/>
    </xf>
    <xf numFmtId="0" fontId="0" fillId="0" borderId="26" xfId="0" applyBorder="1" applyAlignment="1">
      <alignment horizontal="center" vertical="center"/>
    </xf>
    <xf numFmtId="0" fontId="0" fillId="0" borderId="14" xfId="0" applyBorder="1" applyAlignment="1">
      <alignment horizontal="distributed" vertical="center"/>
    </xf>
    <xf numFmtId="0" fontId="0" fillId="0" borderId="33" xfId="0" applyBorder="1" applyAlignment="1">
      <alignment horizontal="center" vertical="center"/>
    </xf>
    <xf numFmtId="0" fontId="0" fillId="0" borderId="59" xfId="0" applyBorder="1" applyAlignment="1">
      <alignment horizontal="center" vertical="center"/>
    </xf>
    <xf numFmtId="0" fontId="0" fillId="0" borderId="49" xfId="0" applyBorder="1" applyAlignment="1">
      <alignment horizontal="center" vertical="center"/>
    </xf>
    <xf numFmtId="0" fontId="0" fillId="0" borderId="14" xfId="0" applyBorder="1" applyAlignment="1">
      <alignment vertical="center"/>
    </xf>
    <xf numFmtId="0" fontId="24" fillId="0" borderId="0" xfId="47" applyFont="1" applyAlignment="1">
      <alignment vertical="center"/>
    </xf>
    <xf numFmtId="0" fontId="1" fillId="0" borderId="0" xfId="47" applyAlignment="1">
      <alignment vertical="center"/>
    </xf>
    <xf numFmtId="0" fontId="0" fillId="0" borderId="0" xfId="47" applyFont="1" applyAlignment="1">
      <alignment vertical="center"/>
    </xf>
    <xf numFmtId="0" fontId="1" fillId="0" borderId="0" xfId="47"/>
    <xf numFmtId="0" fontId="0" fillId="0" borderId="15" xfId="0" applyBorder="1" applyAlignment="1">
      <alignment horizontal="right"/>
    </xf>
    <xf numFmtId="0" fontId="27" fillId="0" borderId="0" xfId="48" applyAlignment="1" applyProtection="1"/>
    <xf numFmtId="0" fontId="0" fillId="0" borderId="17" xfId="0" applyBorder="1"/>
    <xf numFmtId="49" fontId="0" fillId="0" borderId="22" xfId="0" applyNumberFormat="1" applyBorder="1" applyAlignment="1">
      <alignment horizontal="right"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29" xfId="0" applyBorder="1" applyAlignment="1">
      <alignment horizontal="center" vertical="center"/>
    </xf>
    <xf numFmtId="0" fontId="0" fillId="0" borderId="67" xfId="0" applyBorder="1" applyAlignment="1">
      <alignment vertical="center"/>
    </xf>
    <xf numFmtId="0" fontId="0" fillId="0" borderId="62" xfId="0" applyBorder="1" applyAlignment="1">
      <alignment vertical="center"/>
    </xf>
    <xf numFmtId="0" fontId="0" fillId="0" borderId="68" xfId="0" applyBorder="1" applyAlignment="1">
      <alignment horizontal="right" vertical="center"/>
    </xf>
    <xf numFmtId="0" fontId="0" fillId="0" borderId="69" xfId="0" applyBorder="1" applyAlignment="1">
      <alignment horizontal="center" vertical="center"/>
    </xf>
    <xf numFmtId="0" fontId="0" fillId="0" borderId="70" xfId="0" applyBorder="1" applyAlignment="1">
      <alignment horizontal="distributed" vertical="center" justifyLastLine="1"/>
    </xf>
    <xf numFmtId="0" fontId="0" fillId="0" borderId="58" xfId="0" applyBorder="1" applyAlignment="1">
      <alignment horizontal="distributed" vertical="center" justifyLastLine="1"/>
    </xf>
    <xf numFmtId="0" fontId="0" fillId="0" borderId="20" xfId="0" applyBorder="1" applyAlignment="1">
      <alignment horizontal="right" vertical="center"/>
    </xf>
    <xf numFmtId="0" fontId="0" fillId="0" borderId="21" xfId="0" applyBorder="1" applyAlignment="1">
      <alignment horizontal="right" vertical="center"/>
    </xf>
    <xf numFmtId="0" fontId="0" fillId="0" borderId="68" xfId="0" applyBorder="1" applyAlignment="1">
      <alignment vertical="center"/>
    </xf>
    <xf numFmtId="0" fontId="0" fillId="0" borderId="71" xfId="0" applyBorder="1" applyAlignment="1">
      <alignment horizontal="center" vertical="center"/>
    </xf>
    <xf numFmtId="0" fontId="0" fillId="0" borderId="11" xfId="0" applyBorder="1" applyAlignment="1">
      <alignment horizontal="right" vertical="center"/>
    </xf>
    <xf numFmtId="0" fontId="0" fillId="0" borderId="39" xfId="0" applyBorder="1" applyAlignment="1">
      <alignment horizontal="right" vertical="center"/>
    </xf>
    <xf numFmtId="0" fontId="0" fillId="0" borderId="19" xfId="0" applyBorder="1" applyAlignment="1">
      <alignment horizontal="distributed" vertical="center"/>
    </xf>
    <xf numFmtId="0" fontId="0" fillId="0" borderId="45" xfId="0" applyBorder="1" applyAlignment="1">
      <alignment horizontal="distributed" vertical="center"/>
    </xf>
    <xf numFmtId="0" fontId="0" fillId="0" borderId="14" xfId="0" applyBorder="1" applyAlignment="1">
      <alignment horizontal="distributed" vertical="center"/>
    </xf>
    <xf numFmtId="0" fontId="0" fillId="0" borderId="14" xfId="0" applyBorder="1" applyAlignment="1">
      <alignment vertical="center"/>
    </xf>
    <xf numFmtId="0" fontId="0" fillId="0" borderId="62" xfId="0" applyBorder="1" applyAlignment="1">
      <alignment horizontal="distributed" vertical="center"/>
    </xf>
    <xf numFmtId="0" fontId="0" fillId="0" borderId="31" xfId="0" applyBorder="1" applyAlignment="1">
      <alignment horizontal="distributed" vertical="center" justifyLastLine="1"/>
    </xf>
    <xf numFmtId="0" fontId="0" fillId="0" borderId="49" xfId="0" applyBorder="1" applyAlignment="1">
      <alignment horizontal="distributed" vertical="center" justifyLastLine="1"/>
    </xf>
    <xf numFmtId="0" fontId="3" fillId="0" borderId="60" xfId="0" applyFont="1" applyBorder="1" applyAlignment="1">
      <alignment horizontal="center" vertical="center"/>
    </xf>
    <xf numFmtId="0" fontId="0" fillId="0" borderId="34"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9" xfId="0" applyBorder="1" applyAlignment="1">
      <alignment horizontal="center" vertical="center"/>
    </xf>
    <xf numFmtId="0" fontId="0" fillId="0" borderId="63" xfId="0" applyBorder="1" applyAlignment="1">
      <alignment horizontal="center" vertical="center"/>
    </xf>
    <xf numFmtId="0" fontId="0" fillId="0" borderId="33" xfId="0" applyBorder="1" applyAlignment="1">
      <alignment horizontal="center" vertical="center"/>
    </xf>
    <xf numFmtId="0" fontId="0" fillId="0" borderId="59" xfId="0" applyBorder="1" applyAlignment="1">
      <alignment horizontal="center" vertical="center"/>
    </xf>
    <xf numFmtId="0" fontId="0" fillId="0" borderId="33" xfId="0" applyBorder="1" applyAlignment="1">
      <alignment horizontal="distributed" vertical="center"/>
    </xf>
    <xf numFmtId="0" fontId="0" fillId="0" borderId="26" xfId="0" applyBorder="1" applyAlignment="1">
      <alignment horizontal="distributed" vertical="center"/>
    </xf>
    <xf numFmtId="0" fontId="3" fillId="0" borderId="64" xfId="0" applyFont="1" applyBorder="1" applyAlignment="1">
      <alignment horizontal="center" vertical="center"/>
    </xf>
    <xf numFmtId="0" fontId="0" fillId="0" borderId="62" xfId="0" applyBorder="1" applyAlignment="1">
      <alignment horizontal="center" vertical="center"/>
    </xf>
    <xf numFmtId="0" fontId="0" fillId="0" borderId="34" xfId="0" applyBorder="1" applyAlignment="1">
      <alignment horizontal="distributed"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2" xr:uid="{00000000-0005-0000-0000-00002B000000}"/>
    <cellStyle name="標準 2_亀山Ｈ20入力0819" xfId="43" xr:uid="{00000000-0005-0000-0000-00002C000000}"/>
    <cellStyle name="標準 3" xfId="44" xr:uid="{00000000-0005-0000-0000-00002D000000}"/>
    <cellStyle name="標準_原本 2" xfId="45" xr:uid="{00000000-0005-0000-0000-00002E000000}"/>
    <cellStyle name="標準_原本 2 2" xfId="47" xr:uid="{00000000-0005-0000-0000-00002F000000}"/>
    <cellStyle name="良い" xfId="46" builtinId="26" customBuiltin="1"/>
  </cellStyles>
  <dxfs count="29">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s>
  <tableStyles count="0" defaultTableStyle="TableStyleMedium2" defaultPivotStyle="PivotStyleLight16"/>
  <colors>
    <mruColors>
      <color rgb="FF99FF33"/>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00000"/>
  </sheetPr>
  <dimension ref="B1:AC123"/>
  <sheetViews>
    <sheetView tabSelected="1"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57"/>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145</v>
      </c>
      <c r="L5" s="29" t="str">
        <f>K5</f>
        <v>2022.4.7</v>
      </c>
      <c r="M5" s="29" t="str">
        <f>K5</f>
        <v>2022.4.7</v>
      </c>
      <c r="N5" s="113" t="str">
        <f>K5</f>
        <v>2022.4.7</v>
      </c>
    </row>
    <row r="6" spans="2:24" ht="18" customHeight="1" x14ac:dyDescent="0.2">
      <c r="B6" s="68"/>
      <c r="C6" s="123"/>
      <c r="D6" s="149" t="s">
        <v>3</v>
      </c>
      <c r="E6" s="149"/>
      <c r="F6" s="149"/>
      <c r="G6" s="149"/>
      <c r="H6" s="123"/>
      <c r="I6" s="123"/>
      <c r="J6" s="69"/>
      <c r="K6" s="108">
        <v>0.4291666666666667</v>
      </c>
      <c r="L6" s="108">
        <v>0.39166666666666666</v>
      </c>
      <c r="M6" s="108">
        <v>0.45416666666666666</v>
      </c>
      <c r="N6" s="109">
        <v>0.4770833333333333</v>
      </c>
    </row>
    <row r="7" spans="2:24" ht="18" customHeight="1" x14ac:dyDescent="0.2">
      <c r="B7" s="68"/>
      <c r="C7" s="123"/>
      <c r="D7" s="149" t="s">
        <v>4</v>
      </c>
      <c r="E7" s="150"/>
      <c r="F7" s="150"/>
      <c r="G7" s="70" t="s">
        <v>5</v>
      </c>
      <c r="H7" s="123"/>
      <c r="I7" s="123"/>
      <c r="J7" s="69"/>
      <c r="K7" s="110">
        <v>2.2999999999999998</v>
      </c>
      <c r="L7" s="110">
        <v>1.4</v>
      </c>
      <c r="M7" s="110">
        <v>1.55</v>
      </c>
      <c r="N7" s="111">
        <v>1.5</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c r="L11" s="20" t="s">
        <v>149</v>
      </c>
      <c r="M11" s="20" t="s">
        <v>150</v>
      </c>
      <c r="N11" s="21" t="s">
        <v>150</v>
      </c>
      <c r="P11" t="s">
        <v>14</v>
      </c>
      <c r="Q11">
        <f t="shared" ref="Q11:T12" si="0">IF(K11="",0,VALUE(MID(K11,2,LEN(K11)-2)))</f>
        <v>0</v>
      </c>
      <c r="R11" t="e">
        <f t="shared" si="0"/>
        <v>#VALUE!</v>
      </c>
      <c r="S11">
        <f t="shared" si="0"/>
        <v>50</v>
      </c>
      <c r="T11">
        <f t="shared" si="0"/>
        <v>50</v>
      </c>
      <c r="U11">
        <f t="shared" ref="U11:X16" si="1">IF(K11="＋",0,IF(K11="(＋)",0,ABS(K11)))</f>
        <v>0</v>
      </c>
      <c r="V11">
        <f t="shared" si="1"/>
        <v>0</v>
      </c>
      <c r="W11">
        <f t="shared" si="1"/>
        <v>50</v>
      </c>
      <c r="X11">
        <f t="shared" si="1"/>
        <v>50</v>
      </c>
    </row>
    <row r="12" spans="2:24" ht="13.95" customHeight="1" x14ac:dyDescent="0.2">
      <c r="B12" s="1">
        <f>B11+1</f>
        <v>2</v>
      </c>
      <c r="C12" s="3"/>
      <c r="D12" s="6"/>
      <c r="E12" s="123"/>
      <c r="F12" s="123" t="s">
        <v>144</v>
      </c>
      <c r="G12" s="123"/>
      <c r="H12" s="123"/>
      <c r="I12" s="123"/>
      <c r="J12" s="123"/>
      <c r="K12" s="20"/>
      <c r="L12" s="20"/>
      <c r="M12" s="20"/>
      <c r="N12" s="21" t="s">
        <v>149</v>
      </c>
      <c r="P12" t="s">
        <v>14</v>
      </c>
      <c r="Q12">
        <f>IF(K12="",0,VALUE(MID(K12,2,LEN(K12)-2)))</f>
        <v>0</v>
      </c>
      <c r="R12">
        <f t="shared" si="0"/>
        <v>0</v>
      </c>
      <c r="S12">
        <f t="shared" si="0"/>
        <v>0</v>
      </c>
      <c r="T12" t="e">
        <f t="shared" si="0"/>
        <v>#VALUE!</v>
      </c>
      <c r="U12">
        <f>IF(K12="＋",0,IF(K12="(＋)",0,ABS(K12)))</f>
        <v>0</v>
      </c>
      <c r="V12">
        <f t="shared" si="1"/>
        <v>0</v>
      </c>
      <c r="W12">
        <f t="shared" si="1"/>
        <v>0</v>
      </c>
      <c r="X12">
        <f t="shared" si="1"/>
        <v>0</v>
      </c>
    </row>
    <row r="13" spans="2:24" ht="13.95" customHeight="1" x14ac:dyDescent="0.2">
      <c r="B13" s="1">
        <f t="shared" ref="B13:B72" si="2">B12+1</f>
        <v>3</v>
      </c>
      <c r="C13" s="3"/>
      <c r="D13" s="6"/>
      <c r="E13" s="123"/>
      <c r="F13" s="123" t="s">
        <v>140</v>
      </c>
      <c r="G13" s="123"/>
      <c r="H13" s="123"/>
      <c r="I13" s="123"/>
      <c r="J13" s="123"/>
      <c r="K13" s="20"/>
      <c r="L13" s="20" t="s">
        <v>149</v>
      </c>
      <c r="M13" s="20" t="s">
        <v>149</v>
      </c>
      <c r="N13" s="21" t="s">
        <v>151</v>
      </c>
      <c r="P13" t="s">
        <v>14</v>
      </c>
      <c r="Q13">
        <f t="shared" ref="Q13:T13" si="3">IF(K13="",0,VALUE(MID(K13,2,LEN(K13)-2)))</f>
        <v>0</v>
      </c>
      <c r="R13" t="e">
        <f t="shared" si="3"/>
        <v>#VALUE!</v>
      </c>
      <c r="S13" t="e">
        <f t="shared" si="3"/>
        <v>#VALUE!</v>
      </c>
      <c r="T13">
        <f t="shared" si="3"/>
        <v>25</v>
      </c>
      <c r="U13">
        <f t="shared" si="1"/>
        <v>0</v>
      </c>
      <c r="V13">
        <f t="shared" si="1"/>
        <v>0</v>
      </c>
      <c r="W13">
        <f t="shared" si="1"/>
        <v>0</v>
      </c>
      <c r="X13">
        <f t="shared" si="1"/>
        <v>25</v>
      </c>
    </row>
    <row r="14" spans="2:24" ht="13.95" customHeight="1" x14ac:dyDescent="0.2">
      <c r="B14" s="1">
        <f t="shared" si="2"/>
        <v>4</v>
      </c>
      <c r="C14" s="3"/>
      <c r="D14" s="6"/>
      <c r="E14" s="123"/>
      <c r="F14" s="123" t="s">
        <v>116</v>
      </c>
      <c r="G14" s="123"/>
      <c r="H14" s="123"/>
      <c r="I14" s="123"/>
      <c r="J14" s="123"/>
      <c r="K14" s="20"/>
      <c r="L14" s="20"/>
      <c r="M14" s="20" t="s">
        <v>149</v>
      </c>
      <c r="N14" s="21"/>
      <c r="P14" s="81" t="s">
        <v>15</v>
      </c>
      <c r="Q14">
        <f>K14</f>
        <v>0</v>
      </c>
      <c r="R14">
        <f>L14</f>
        <v>0</v>
      </c>
      <c r="S14" t="str">
        <f>M14</f>
        <v>(＋)</v>
      </c>
      <c r="T14">
        <f>N14</f>
        <v>0</v>
      </c>
      <c r="U14">
        <f t="shared" si="1"/>
        <v>0</v>
      </c>
      <c r="V14">
        <f t="shared" si="1"/>
        <v>0</v>
      </c>
      <c r="W14">
        <f t="shared" si="1"/>
        <v>0</v>
      </c>
      <c r="X14">
        <f t="shared" si="1"/>
        <v>0</v>
      </c>
    </row>
    <row r="15" spans="2:24" ht="13.5" customHeight="1" x14ac:dyDescent="0.2">
      <c r="B15" s="1">
        <f t="shared" si="2"/>
        <v>5</v>
      </c>
      <c r="C15" s="3"/>
      <c r="D15" s="6"/>
      <c r="E15" s="123"/>
      <c r="F15" s="123" t="s">
        <v>109</v>
      </c>
      <c r="G15" s="123"/>
      <c r="H15" s="123"/>
      <c r="I15" s="123"/>
      <c r="J15" s="123"/>
      <c r="K15" s="20" t="s">
        <v>146</v>
      </c>
      <c r="L15" s="20"/>
      <c r="M15" s="20"/>
      <c r="N15" s="21"/>
      <c r="U15">
        <f t="shared" si="1"/>
        <v>5</v>
      </c>
      <c r="V15">
        <f t="shared" si="1"/>
        <v>0</v>
      </c>
      <c r="W15">
        <f t="shared" si="1"/>
        <v>0</v>
      </c>
      <c r="X15">
        <f t="shared" si="1"/>
        <v>0</v>
      </c>
    </row>
    <row r="16" spans="2:24" ht="13.5" customHeight="1" x14ac:dyDescent="0.2">
      <c r="B16" s="1">
        <f t="shared" si="2"/>
        <v>6</v>
      </c>
      <c r="C16" s="3"/>
      <c r="D16" s="6"/>
      <c r="E16" s="123"/>
      <c r="F16" s="123" t="s">
        <v>108</v>
      </c>
      <c r="G16" s="123"/>
      <c r="H16" s="123"/>
      <c r="I16" s="123"/>
      <c r="J16" s="123"/>
      <c r="K16" s="20" t="s">
        <v>147</v>
      </c>
      <c r="L16" s="20"/>
      <c r="M16" s="20"/>
      <c r="N16" s="21" t="s">
        <v>151</v>
      </c>
      <c r="P16" t="s">
        <v>14</v>
      </c>
      <c r="Q16">
        <f t="shared" ref="Q16:T16" si="4">IF(K16="",0,VALUE(MID(K16,2,LEN(K16)-2)))</f>
        <v>10</v>
      </c>
      <c r="R16" t="e">
        <f>IF(#REF!="",0,VALUE(MID(#REF!,2,LEN(#REF!)-2)))</f>
        <v>#REF!</v>
      </c>
      <c r="S16">
        <f t="shared" si="4"/>
        <v>0</v>
      </c>
      <c r="T16">
        <f t="shared" si="4"/>
        <v>25</v>
      </c>
      <c r="U16">
        <f t="shared" si="1"/>
        <v>10</v>
      </c>
      <c r="V16">
        <f t="shared" si="1"/>
        <v>0</v>
      </c>
      <c r="W16">
        <f t="shared" si="1"/>
        <v>0</v>
      </c>
      <c r="X16">
        <f t="shared" si="1"/>
        <v>25</v>
      </c>
    </row>
    <row r="17" spans="2:24" ht="13.5" customHeight="1" x14ac:dyDescent="0.2">
      <c r="B17" s="1">
        <f t="shared" si="2"/>
        <v>7</v>
      </c>
      <c r="C17" s="2" t="s">
        <v>24</v>
      </c>
      <c r="D17" s="2" t="s">
        <v>25</v>
      </c>
      <c r="E17" s="123"/>
      <c r="F17" s="123" t="s">
        <v>107</v>
      </c>
      <c r="G17" s="123"/>
      <c r="H17" s="123"/>
      <c r="I17" s="123"/>
      <c r="J17" s="123"/>
      <c r="K17" s="24">
        <v>190</v>
      </c>
      <c r="L17" s="24">
        <v>350</v>
      </c>
      <c r="M17" s="24">
        <v>375</v>
      </c>
      <c r="N17" s="115">
        <v>475</v>
      </c>
      <c r="P17" s="81"/>
    </row>
    <row r="18" spans="2:24" ht="13.5" customHeight="1" x14ac:dyDescent="0.2">
      <c r="B18" s="1">
        <f t="shared" si="2"/>
        <v>8</v>
      </c>
      <c r="C18" s="2" t="s">
        <v>26</v>
      </c>
      <c r="D18" s="2" t="s">
        <v>27</v>
      </c>
      <c r="E18" s="123"/>
      <c r="F18" s="123" t="s">
        <v>95</v>
      </c>
      <c r="G18" s="123"/>
      <c r="H18" s="123"/>
      <c r="I18" s="123"/>
      <c r="J18" s="123"/>
      <c r="K18" s="24">
        <v>5</v>
      </c>
      <c r="L18" s="24" t="s">
        <v>148</v>
      </c>
      <c r="M18" s="24">
        <v>25</v>
      </c>
      <c r="N18" s="115"/>
      <c r="P18" s="81"/>
    </row>
    <row r="19" spans="2:24" ht="14.85" customHeight="1" x14ac:dyDescent="0.2">
      <c r="B19" s="1">
        <f t="shared" si="2"/>
        <v>9</v>
      </c>
      <c r="C19" s="2" t="s">
        <v>85</v>
      </c>
      <c r="D19" s="2" t="s">
        <v>16</v>
      </c>
      <c r="E19" s="123"/>
      <c r="F19" s="123" t="s">
        <v>137</v>
      </c>
      <c r="G19" s="123"/>
      <c r="H19" s="123"/>
      <c r="I19" s="123"/>
      <c r="J19" s="123"/>
      <c r="K19" s="24">
        <v>5</v>
      </c>
      <c r="L19" s="24"/>
      <c r="M19" s="24" t="s">
        <v>148</v>
      </c>
      <c r="N19" s="115">
        <v>25</v>
      </c>
    </row>
    <row r="20" spans="2:24" ht="13.5" customHeight="1" x14ac:dyDescent="0.2">
      <c r="B20" s="1">
        <f t="shared" si="2"/>
        <v>10</v>
      </c>
      <c r="C20" s="6"/>
      <c r="D20" s="6"/>
      <c r="E20" s="123"/>
      <c r="F20" s="123" t="s">
        <v>141</v>
      </c>
      <c r="G20" s="123"/>
      <c r="H20" s="123"/>
      <c r="I20" s="123"/>
      <c r="J20" s="123"/>
      <c r="K20" s="24"/>
      <c r="L20" s="24" t="s">
        <v>148</v>
      </c>
      <c r="M20" s="24"/>
      <c r="N20" s="115"/>
    </row>
    <row r="21" spans="2:24" ht="13.95" customHeight="1" x14ac:dyDescent="0.2">
      <c r="B21" s="1">
        <f t="shared" si="2"/>
        <v>11</v>
      </c>
      <c r="C21" s="6"/>
      <c r="D21" s="2" t="s">
        <v>75</v>
      </c>
      <c r="E21" s="123"/>
      <c r="F21" s="123" t="s">
        <v>133</v>
      </c>
      <c r="G21" s="123"/>
      <c r="H21" s="123"/>
      <c r="I21" s="123"/>
      <c r="J21" s="123"/>
      <c r="K21" s="24"/>
      <c r="L21" s="24" t="s">
        <v>148</v>
      </c>
      <c r="M21" s="24"/>
      <c r="N21" s="116"/>
      <c r="U21">
        <f>COUNTA(K21:K21)</f>
        <v>0</v>
      </c>
      <c r="V21">
        <f>COUNTA(L21:L21)</f>
        <v>1</v>
      </c>
      <c r="W21">
        <f>COUNTA(M21:M21)</f>
        <v>0</v>
      </c>
      <c r="X21">
        <f>COUNTA(N21:N21)</f>
        <v>0</v>
      </c>
    </row>
    <row r="22" spans="2:24" ht="13.95" customHeight="1" x14ac:dyDescent="0.2">
      <c r="B22" s="1">
        <f t="shared" si="2"/>
        <v>12</v>
      </c>
      <c r="C22" s="6"/>
      <c r="D22" s="2" t="s">
        <v>17</v>
      </c>
      <c r="E22" s="123"/>
      <c r="F22" s="123" t="s">
        <v>105</v>
      </c>
      <c r="G22" s="123"/>
      <c r="H22" s="123"/>
      <c r="I22" s="123"/>
      <c r="J22" s="123"/>
      <c r="K22" s="24" t="s">
        <v>148</v>
      </c>
      <c r="L22" s="24" t="s">
        <v>148</v>
      </c>
      <c r="M22" s="24">
        <v>9</v>
      </c>
      <c r="N22" s="115">
        <v>14</v>
      </c>
    </row>
    <row r="23" spans="2:24" ht="13.5" customHeight="1" x14ac:dyDescent="0.2">
      <c r="B23" s="1">
        <f t="shared" si="2"/>
        <v>13</v>
      </c>
      <c r="C23" s="6"/>
      <c r="D23" s="6"/>
      <c r="E23" s="123"/>
      <c r="F23" s="123" t="s">
        <v>96</v>
      </c>
      <c r="G23" s="123"/>
      <c r="H23" s="123"/>
      <c r="I23" s="123"/>
      <c r="J23" s="123"/>
      <c r="K23" s="24">
        <v>105</v>
      </c>
      <c r="L23" s="24">
        <v>150</v>
      </c>
      <c r="M23" s="24">
        <v>50</v>
      </c>
      <c r="N23" s="115">
        <v>925</v>
      </c>
    </row>
    <row r="24" spans="2:24" ht="13.5" customHeight="1" x14ac:dyDescent="0.2">
      <c r="B24" s="1">
        <f t="shared" si="2"/>
        <v>14</v>
      </c>
      <c r="C24" s="6"/>
      <c r="D24" s="6"/>
      <c r="E24" s="123"/>
      <c r="F24" s="123" t="s">
        <v>106</v>
      </c>
      <c r="G24" s="123"/>
      <c r="H24" s="123"/>
      <c r="I24" s="123"/>
      <c r="J24" s="123"/>
      <c r="K24" s="24">
        <v>90</v>
      </c>
      <c r="L24" s="24" t="s">
        <v>148</v>
      </c>
      <c r="M24" s="24">
        <v>50</v>
      </c>
      <c r="N24" s="115">
        <v>100</v>
      </c>
    </row>
    <row r="25" spans="2:24" ht="13.95" customHeight="1" x14ac:dyDescent="0.2">
      <c r="B25" s="1">
        <f t="shared" si="2"/>
        <v>15</v>
      </c>
      <c r="C25" s="6"/>
      <c r="D25" s="6"/>
      <c r="E25" s="123"/>
      <c r="F25" s="123" t="s">
        <v>97</v>
      </c>
      <c r="G25" s="123"/>
      <c r="H25" s="123"/>
      <c r="I25" s="123"/>
      <c r="J25" s="123"/>
      <c r="K25" s="24" t="s">
        <v>148</v>
      </c>
      <c r="L25" s="24" t="s">
        <v>148</v>
      </c>
      <c r="M25" s="24" t="s">
        <v>148</v>
      </c>
      <c r="N25" s="115">
        <v>200</v>
      </c>
    </row>
    <row r="26" spans="2:24" ht="13.95" customHeight="1" x14ac:dyDescent="0.2">
      <c r="B26" s="1">
        <f t="shared" si="2"/>
        <v>16</v>
      </c>
      <c r="C26" s="6"/>
      <c r="D26" s="6"/>
      <c r="E26" s="123"/>
      <c r="F26" s="123" t="s">
        <v>117</v>
      </c>
      <c r="G26" s="123"/>
      <c r="H26" s="123"/>
      <c r="I26" s="123"/>
      <c r="J26" s="123"/>
      <c r="K26" s="24"/>
      <c r="L26" s="24" t="s">
        <v>148</v>
      </c>
      <c r="M26" s="24"/>
      <c r="N26" s="115"/>
    </row>
    <row r="27" spans="2:24" ht="13.95" customHeight="1" x14ac:dyDescent="0.2">
      <c r="B27" s="1">
        <f t="shared" si="2"/>
        <v>17</v>
      </c>
      <c r="C27" s="6"/>
      <c r="D27" s="6"/>
      <c r="E27" s="123"/>
      <c r="F27" s="123" t="s">
        <v>70</v>
      </c>
      <c r="G27" s="123"/>
      <c r="H27" s="123"/>
      <c r="I27" s="123"/>
      <c r="J27" s="123"/>
      <c r="K27" s="24"/>
      <c r="L27" s="24">
        <v>28</v>
      </c>
      <c r="M27" s="24"/>
      <c r="N27" s="115" t="s">
        <v>148</v>
      </c>
    </row>
    <row r="28" spans="2:24" ht="13.95" customHeight="1" x14ac:dyDescent="0.2">
      <c r="B28" s="1">
        <f t="shared" si="2"/>
        <v>18</v>
      </c>
      <c r="C28" s="6"/>
      <c r="D28" s="6"/>
      <c r="E28" s="123"/>
      <c r="F28" s="123" t="s">
        <v>152</v>
      </c>
      <c r="G28" s="123"/>
      <c r="H28" s="123"/>
      <c r="I28" s="123"/>
      <c r="J28" s="123"/>
      <c r="K28" s="24">
        <v>25</v>
      </c>
      <c r="L28" s="24">
        <v>100</v>
      </c>
      <c r="M28" s="24">
        <v>50</v>
      </c>
      <c r="N28" s="115">
        <v>125</v>
      </c>
    </row>
    <row r="29" spans="2:24" ht="13.95" customHeight="1" x14ac:dyDescent="0.2">
      <c r="B29" s="1">
        <f t="shared" si="2"/>
        <v>19</v>
      </c>
      <c r="C29" s="6"/>
      <c r="D29" s="6"/>
      <c r="E29" s="123"/>
      <c r="F29" s="123" t="s">
        <v>71</v>
      </c>
      <c r="G29" s="123"/>
      <c r="H29" s="123"/>
      <c r="I29" s="123"/>
      <c r="J29" s="123"/>
      <c r="K29" s="24"/>
      <c r="L29" s="24" t="s">
        <v>148</v>
      </c>
      <c r="M29" s="24">
        <v>6</v>
      </c>
      <c r="N29" s="115"/>
    </row>
    <row r="30" spans="2:24" ht="13.5" customHeight="1" x14ac:dyDescent="0.2">
      <c r="B30" s="1">
        <f t="shared" si="2"/>
        <v>20</v>
      </c>
      <c r="C30" s="6"/>
      <c r="D30" s="6"/>
      <c r="E30" s="123"/>
      <c r="F30" s="123" t="s">
        <v>153</v>
      </c>
      <c r="G30" s="123"/>
      <c r="H30" s="123"/>
      <c r="I30" s="123"/>
      <c r="J30" s="123"/>
      <c r="K30" s="24" t="s">
        <v>148</v>
      </c>
      <c r="L30" s="24"/>
      <c r="M30" s="24"/>
      <c r="N30" s="115"/>
    </row>
    <row r="31" spans="2:24" ht="13.5" customHeight="1" x14ac:dyDescent="0.2">
      <c r="B31" s="1">
        <f t="shared" si="2"/>
        <v>21</v>
      </c>
      <c r="C31" s="6"/>
      <c r="D31" s="6"/>
      <c r="E31" s="123"/>
      <c r="F31" s="123" t="s">
        <v>18</v>
      </c>
      <c r="G31" s="123"/>
      <c r="H31" s="123"/>
      <c r="I31" s="123"/>
      <c r="J31" s="123"/>
      <c r="K31" s="24">
        <v>65</v>
      </c>
      <c r="L31" s="24">
        <v>50</v>
      </c>
      <c r="M31" s="24">
        <v>125</v>
      </c>
      <c r="N31" s="115">
        <v>275</v>
      </c>
    </row>
    <row r="32" spans="2:24" ht="13.5" customHeight="1" x14ac:dyDescent="0.2">
      <c r="B32" s="1">
        <f t="shared" si="2"/>
        <v>22</v>
      </c>
      <c r="C32" s="6"/>
      <c r="D32" s="6"/>
      <c r="E32" s="123"/>
      <c r="F32" s="123" t="s">
        <v>98</v>
      </c>
      <c r="G32" s="123"/>
      <c r="H32" s="123"/>
      <c r="I32" s="123"/>
      <c r="J32" s="123"/>
      <c r="K32" s="24">
        <v>10</v>
      </c>
      <c r="L32" s="24" t="s">
        <v>148</v>
      </c>
      <c r="M32" s="24" t="s">
        <v>148</v>
      </c>
      <c r="N32" s="115">
        <v>300</v>
      </c>
    </row>
    <row r="33" spans="2:29" ht="13.5" customHeight="1" x14ac:dyDescent="0.2">
      <c r="B33" s="1">
        <f t="shared" si="2"/>
        <v>23</v>
      </c>
      <c r="C33" s="6"/>
      <c r="D33" s="6"/>
      <c r="E33" s="123"/>
      <c r="F33" s="123" t="s">
        <v>99</v>
      </c>
      <c r="G33" s="123"/>
      <c r="H33" s="123"/>
      <c r="I33" s="123"/>
      <c r="J33" s="123"/>
      <c r="K33" s="24">
        <v>5</v>
      </c>
      <c r="L33" s="24">
        <v>50</v>
      </c>
      <c r="M33" s="24">
        <v>25</v>
      </c>
      <c r="N33" s="115">
        <v>75</v>
      </c>
    </row>
    <row r="34" spans="2:29" ht="13.95" customHeight="1" x14ac:dyDescent="0.2">
      <c r="B34" s="1">
        <f t="shared" si="2"/>
        <v>24</v>
      </c>
      <c r="C34" s="6"/>
      <c r="D34" s="6"/>
      <c r="E34" s="123"/>
      <c r="F34" s="123" t="s">
        <v>19</v>
      </c>
      <c r="G34" s="123"/>
      <c r="H34" s="123"/>
      <c r="I34" s="123"/>
      <c r="J34" s="123"/>
      <c r="K34" s="24" t="s">
        <v>148</v>
      </c>
      <c r="L34" s="24"/>
      <c r="M34" s="24">
        <v>200</v>
      </c>
      <c r="N34" s="115">
        <v>75</v>
      </c>
    </row>
    <row r="35" spans="2:29" ht="13.5" customHeight="1" x14ac:dyDescent="0.2">
      <c r="B35" s="1">
        <f t="shared" si="2"/>
        <v>25</v>
      </c>
      <c r="C35" s="6"/>
      <c r="D35" s="6"/>
      <c r="E35" s="123"/>
      <c r="F35" s="123" t="s">
        <v>138</v>
      </c>
      <c r="G35" s="123"/>
      <c r="H35" s="123"/>
      <c r="I35" s="123"/>
      <c r="J35" s="123"/>
      <c r="K35" s="24"/>
      <c r="L35" s="24">
        <v>1</v>
      </c>
      <c r="M35" s="24" t="s">
        <v>148</v>
      </c>
      <c r="N35" s="115">
        <v>1</v>
      </c>
    </row>
    <row r="36" spans="2:29" ht="13.5" customHeight="1" x14ac:dyDescent="0.2">
      <c r="B36" s="1">
        <f t="shared" si="2"/>
        <v>26</v>
      </c>
      <c r="C36" s="6"/>
      <c r="D36" s="6"/>
      <c r="E36" s="123"/>
      <c r="F36" s="123" t="s">
        <v>118</v>
      </c>
      <c r="G36" s="123"/>
      <c r="H36" s="123"/>
      <c r="I36" s="123"/>
      <c r="J36" s="123"/>
      <c r="K36" s="24">
        <v>95</v>
      </c>
      <c r="L36" s="24">
        <v>225</v>
      </c>
      <c r="M36" s="24">
        <v>200</v>
      </c>
      <c r="N36" s="115">
        <v>125</v>
      </c>
    </row>
    <row r="37" spans="2:29" ht="13.95" customHeight="1" x14ac:dyDescent="0.2">
      <c r="B37" s="1">
        <f t="shared" si="2"/>
        <v>27</v>
      </c>
      <c r="C37" s="6"/>
      <c r="D37" s="6"/>
      <c r="E37" s="123"/>
      <c r="F37" s="123" t="s">
        <v>154</v>
      </c>
      <c r="G37" s="123"/>
      <c r="H37" s="123"/>
      <c r="I37" s="123"/>
      <c r="J37" s="123"/>
      <c r="K37" s="24" t="s">
        <v>148</v>
      </c>
      <c r="L37" s="24" t="s">
        <v>148</v>
      </c>
      <c r="M37" s="24"/>
      <c r="N37" s="115"/>
    </row>
    <row r="38" spans="2:29" ht="13.95" customHeight="1" x14ac:dyDescent="0.2">
      <c r="B38" s="1">
        <f t="shared" si="2"/>
        <v>28</v>
      </c>
      <c r="C38" s="6"/>
      <c r="D38" s="6"/>
      <c r="E38" s="123"/>
      <c r="F38" s="123" t="s">
        <v>20</v>
      </c>
      <c r="G38" s="123"/>
      <c r="H38" s="123"/>
      <c r="I38" s="123"/>
      <c r="J38" s="123"/>
      <c r="K38" s="24">
        <v>170</v>
      </c>
      <c r="L38" s="24">
        <v>375</v>
      </c>
      <c r="M38" s="24">
        <v>500</v>
      </c>
      <c r="N38" s="115">
        <v>1500</v>
      </c>
    </row>
    <row r="39" spans="2:29" ht="13.5" customHeight="1" x14ac:dyDescent="0.2">
      <c r="B39" s="1">
        <f t="shared" si="2"/>
        <v>29</v>
      </c>
      <c r="C39" s="6"/>
      <c r="D39" s="6"/>
      <c r="E39" s="123"/>
      <c r="F39" s="123" t="s">
        <v>21</v>
      </c>
      <c r="G39" s="123"/>
      <c r="H39" s="123"/>
      <c r="I39" s="123"/>
      <c r="J39" s="123"/>
      <c r="K39" s="24">
        <v>18350</v>
      </c>
      <c r="L39" s="24">
        <v>12750</v>
      </c>
      <c r="M39" s="56">
        <v>17500</v>
      </c>
      <c r="N39" s="60">
        <v>41000</v>
      </c>
    </row>
    <row r="40" spans="2:29" ht="13.95" customHeight="1" x14ac:dyDescent="0.2">
      <c r="B40" s="1">
        <f t="shared" si="2"/>
        <v>30</v>
      </c>
      <c r="C40" s="6"/>
      <c r="D40" s="6"/>
      <c r="E40" s="123"/>
      <c r="F40" s="123" t="s">
        <v>22</v>
      </c>
      <c r="G40" s="123"/>
      <c r="H40" s="123"/>
      <c r="I40" s="123"/>
      <c r="J40" s="123"/>
      <c r="K40" s="24"/>
      <c r="L40" s="24"/>
      <c r="M40" s="24" t="s">
        <v>148</v>
      </c>
      <c r="N40" s="115"/>
    </row>
    <row r="41" spans="2:29" ht="13.95" customHeight="1" x14ac:dyDescent="0.2">
      <c r="B41" s="1">
        <f t="shared" si="2"/>
        <v>31</v>
      </c>
      <c r="C41" s="6"/>
      <c r="D41" s="6"/>
      <c r="E41" s="123"/>
      <c r="F41" s="123" t="s">
        <v>23</v>
      </c>
      <c r="G41" s="123"/>
      <c r="H41" s="123"/>
      <c r="I41" s="123"/>
      <c r="J41" s="123"/>
      <c r="K41" s="24" t="s">
        <v>148</v>
      </c>
      <c r="L41" s="24"/>
      <c r="M41" s="24"/>
      <c r="N41" s="115"/>
    </row>
    <row r="42" spans="2:29" ht="13.5" customHeight="1" x14ac:dyDescent="0.2">
      <c r="B42" s="1">
        <f t="shared" si="2"/>
        <v>32</v>
      </c>
      <c r="C42" s="2" t="s">
        <v>76</v>
      </c>
      <c r="D42" s="2" t="s">
        <v>77</v>
      </c>
      <c r="E42" s="123"/>
      <c r="F42" s="123" t="s">
        <v>94</v>
      </c>
      <c r="G42" s="123"/>
      <c r="H42" s="123"/>
      <c r="I42" s="123"/>
      <c r="J42" s="123"/>
      <c r="K42" s="24" t="s">
        <v>148</v>
      </c>
      <c r="L42" s="24"/>
      <c r="M42" s="24" t="s">
        <v>148</v>
      </c>
      <c r="N42" s="115" t="s">
        <v>148</v>
      </c>
    </row>
    <row r="43" spans="2:29" ht="13.95" customHeight="1" x14ac:dyDescent="0.2">
      <c r="B43" s="1">
        <f t="shared" si="2"/>
        <v>33</v>
      </c>
      <c r="C43" s="6"/>
      <c r="D43" s="6"/>
      <c r="E43" s="123"/>
      <c r="F43" s="123" t="s">
        <v>143</v>
      </c>
      <c r="G43" s="123"/>
      <c r="H43" s="123"/>
      <c r="I43" s="123"/>
      <c r="J43" s="123"/>
      <c r="K43" s="24" t="s">
        <v>148</v>
      </c>
      <c r="L43" s="24"/>
      <c r="M43" s="24"/>
      <c r="N43" s="115" t="s">
        <v>148</v>
      </c>
    </row>
    <row r="44" spans="2:29" ht="13.95" customHeight="1" x14ac:dyDescent="0.2">
      <c r="B44" s="1">
        <f t="shared" si="2"/>
        <v>34</v>
      </c>
      <c r="C44" s="2" t="s">
        <v>86</v>
      </c>
      <c r="D44" s="2" t="s">
        <v>28</v>
      </c>
      <c r="E44" s="123"/>
      <c r="F44" s="123" t="s">
        <v>113</v>
      </c>
      <c r="G44" s="123"/>
      <c r="H44" s="123"/>
      <c r="I44" s="123"/>
      <c r="J44" s="123"/>
      <c r="K44" s="24" t="s">
        <v>148</v>
      </c>
      <c r="L44" s="24">
        <v>100</v>
      </c>
      <c r="M44" s="24" t="s">
        <v>148</v>
      </c>
      <c r="N44" s="115" t="s">
        <v>148</v>
      </c>
      <c r="Y44" s="58"/>
    </row>
    <row r="45" spans="2:29" ht="13.95" customHeight="1" x14ac:dyDescent="0.2">
      <c r="B45" s="1">
        <f t="shared" si="2"/>
        <v>35</v>
      </c>
      <c r="C45" s="6"/>
      <c r="D45" s="6"/>
      <c r="E45" s="123"/>
      <c r="F45" s="123" t="s">
        <v>136</v>
      </c>
      <c r="G45" s="123"/>
      <c r="H45" s="123"/>
      <c r="I45" s="123"/>
      <c r="J45" s="123"/>
      <c r="K45" s="24">
        <v>15</v>
      </c>
      <c r="L45" s="24" t="s">
        <v>148</v>
      </c>
      <c r="M45" s="24" t="s">
        <v>148</v>
      </c>
      <c r="N45" s="115">
        <v>75</v>
      </c>
      <c r="U45" s="114">
        <f>COUNTA($K11:$K47)</f>
        <v>26</v>
      </c>
      <c r="V45" s="114">
        <f>COUNTA($L11:$L47)</f>
        <v>25</v>
      </c>
      <c r="W45" s="114">
        <f>COUNTA($M11:$M47)</f>
        <v>24</v>
      </c>
      <c r="X45" s="114">
        <f>COUNTA($N11:$N47)</f>
        <v>24</v>
      </c>
      <c r="Y45" s="114"/>
      <c r="Z45" s="114"/>
      <c r="AA45" s="114"/>
      <c r="AB45" s="114"/>
      <c r="AC45" s="58"/>
    </row>
    <row r="46" spans="2:29" ht="13.95" customHeight="1" x14ac:dyDescent="0.2">
      <c r="B46" s="1">
        <f t="shared" si="2"/>
        <v>36</v>
      </c>
      <c r="C46" s="6"/>
      <c r="D46" s="6"/>
      <c r="E46" s="123"/>
      <c r="F46" s="123" t="s">
        <v>29</v>
      </c>
      <c r="G46" s="123"/>
      <c r="H46" s="123"/>
      <c r="I46" s="123"/>
      <c r="J46" s="123"/>
      <c r="K46" s="24">
        <v>10</v>
      </c>
      <c r="L46" s="24">
        <v>25</v>
      </c>
      <c r="M46" s="24"/>
      <c r="N46" s="115"/>
      <c r="Y46" s="58"/>
    </row>
    <row r="47" spans="2:29" ht="13.5" customHeight="1" x14ac:dyDescent="0.2">
      <c r="B47" s="1">
        <f t="shared" si="2"/>
        <v>37</v>
      </c>
      <c r="C47" s="6"/>
      <c r="D47" s="6"/>
      <c r="E47" s="123"/>
      <c r="F47" s="123" t="s">
        <v>83</v>
      </c>
      <c r="G47" s="123"/>
      <c r="H47" s="123"/>
      <c r="I47" s="123"/>
      <c r="J47" s="123"/>
      <c r="K47" s="24">
        <v>5</v>
      </c>
      <c r="L47" s="24"/>
      <c r="M47" s="24"/>
      <c r="N47" s="115"/>
      <c r="Y47" s="59"/>
    </row>
    <row r="48" spans="2:29" ht="13.95" customHeight="1" x14ac:dyDescent="0.2">
      <c r="B48" s="1">
        <f t="shared" si="2"/>
        <v>38</v>
      </c>
      <c r="C48" s="6"/>
      <c r="D48" s="6"/>
      <c r="E48" s="123"/>
      <c r="F48" s="123" t="s">
        <v>155</v>
      </c>
      <c r="G48" s="123"/>
      <c r="H48" s="123"/>
      <c r="I48" s="123"/>
      <c r="J48" s="123"/>
      <c r="K48" s="24"/>
      <c r="L48" s="24"/>
      <c r="M48" s="24"/>
      <c r="N48" s="115">
        <v>200</v>
      </c>
      <c r="Y48" s="58"/>
    </row>
    <row r="49" spans="2:25" ht="13.5" customHeight="1" x14ac:dyDescent="0.2">
      <c r="B49" s="1">
        <f t="shared" si="2"/>
        <v>39</v>
      </c>
      <c r="C49" s="6"/>
      <c r="D49" s="6"/>
      <c r="E49" s="123"/>
      <c r="F49" s="123" t="s">
        <v>100</v>
      </c>
      <c r="G49" s="123"/>
      <c r="H49" s="123"/>
      <c r="I49" s="123"/>
      <c r="J49" s="123"/>
      <c r="K49" s="24">
        <v>100</v>
      </c>
      <c r="L49" s="24" t="s">
        <v>148</v>
      </c>
      <c r="M49" s="24" t="s">
        <v>148</v>
      </c>
      <c r="N49" s="115">
        <v>400</v>
      </c>
      <c r="Y49" s="59"/>
    </row>
    <row r="50" spans="2:25" ht="13.95" customHeight="1" x14ac:dyDescent="0.2">
      <c r="B50" s="1">
        <f t="shared" si="2"/>
        <v>40</v>
      </c>
      <c r="C50" s="6"/>
      <c r="D50" s="6"/>
      <c r="E50" s="123"/>
      <c r="F50" s="123" t="s">
        <v>101</v>
      </c>
      <c r="G50" s="123"/>
      <c r="H50" s="123"/>
      <c r="I50" s="123"/>
      <c r="J50" s="123"/>
      <c r="K50" s="24">
        <v>110</v>
      </c>
      <c r="L50" s="24">
        <v>100</v>
      </c>
      <c r="M50" s="24">
        <v>400</v>
      </c>
      <c r="N50" s="115">
        <v>600</v>
      </c>
      <c r="Y50" s="58"/>
    </row>
    <row r="51" spans="2:25" ht="13.5" customHeight="1" x14ac:dyDescent="0.2">
      <c r="B51" s="1">
        <f t="shared" si="2"/>
        <v>41</v>
      </c>
      <c r="C51" s="6"/>
      <c r="D51" s="6"/>
      <c r="E51" s="123"/>
      <c r="F51" s="123" t="s">
        <v>102</v>
      </c>
      <c r="G51" s="123"/>
      <c r="H51" s="123"/>
      <c r="I51" s="123"/>
      <c r="J51" s="123"/>
      <c r="K51" s="24">
        <v>55</v>
      </c>
      <c r="L51" s="24" t="s">
        <v>148</v>
      </c>
      <c r="M51" s="24"/>
      <c r="N51" s="115">
        <v>75</v>
      </c>
      <c r="Y51" s="58"/>
    </row>
    <row r="52" spans="2:25" ht="13.95" customHeight="1" x14ac:dyDescent="0.2">
      <c r="B52" s="1">
        <f t="shared" si="2"/>
        <v>42</v>
      </c>
      <c r="C52" s="6"/>
      <c r="D52" s="6"/>
      <c r="E52" s="123"/>
      <c r="F52" s="123" t="s">
        <v>142</v>
      </c>
      <c r="G52" s="123"/>
      <c r="H52" s="123"/>
      <c r="I52" s="123"/>
      <c r="J52" s="123"/>
      <c r="K52" s="24"/>
      <c r="L52" s="24" t="s">
        <v>148</v>
      </c>
      <c r="M52" s="24" t="s">
        <v>148</v>
      </c>
      <c r="N52" s="115"/>
      <c r="Y52" s="58"/>
    </row>
    <row r="53" spans="2:25" ht="13.5" customHeight="1" x14ac:dyDescent="0.2">
      <c r="B53" s="1">
        <f t="shared" si="2"/>
        <v>43</v>
      </c>
      <c r="C53" s="6"/>
      <c r="D53" s="6"/>
      <c r="E53" s="123"/>
      <c r="F53" s="123" t="s">
        <v>30</v>
      </c>
      <c r="G53" s="123"/>
      <c r="H53" s="123"/>
      <c r="I53" s="123"/>
      <c r="J53" s="123"/>
      <c r="K53" s="24"/>
      <c r="L53" s="24"/>
      <c r="M53" s="24"/>
      <c r="N53" s="115" t="s">
        <v>148</v>
      </c>
      <c r="Y53" s="58"/>
    </row>
    <row r="54" spans="2:25" ht="13.95" customHeight="1" x14ac:dyDescent="0.2">
      <c r="B54" s="1">
        <f t="shared" si="2"/>
        <v>44</v>
      </c>
      <c r="C54" s="6"/>
      <c r="D54" s="6"/>
      <c r="E54" s="123"/>
      <c r="F54" s="123" t="s">
        <v>81</v>
      </c>
      <c r="G54" s="123"/>
      <c r="H54" s="123"/>
      <c r="I54" s="123"/>
      <c r="J54" s="123"/>
      <c r="K54" s="24">
        <v>40</v>
      </c>
      <c r="L54" s="24"/>
      <c r="M54" s="24"/>
      <c r="N54" s="115">
        <v>50</v>
      </c>
      <c r="Y54" s="58"/>
    </row>
    <row r="55" spans="2:25" ht="13.5" customHeight="1" x14ac:dyDescent="0.2">
      <c r="B55" s="1">
        <f t="shared" si="2"/>
        <v>45</v>
      </c>
      <c r="C55" s="6"/>
      <c r="D55" s="6"/>
      <c r="E55" s="123"/>
      <c r="F55" s="123" t="s">
        <v>103</v>
      </c>
      <c r="G55" s="123"/>
      <c r="H55" s="123"/>
      <c r="I55" s="123"/>
      <c r="J55" s="123"/>
      <c r="K55" s="24">
        <v>210</v>
      </c>
      <c r="L55" s="24">
        <v>350</v>
      </c>
      <c r="M55" s="24">
        <v>250</v>
      </c>
      <c r="N55" s="115">
        <v>600</v>
      </c>
      <c r="Y55" s="58"/>
    </row>
    <row r="56" spans="2:25" ht="13.95" customHeight="1" x14ac:dyDescent="0.2">
      <c r="B56" s="1">
        <f t="shared" si="2"/>
        <v>46</v>
      </c>
      <c r="C56" s="6"/>
      <c r="D56" s="6"/>
      <c r="E56" s="123"/>
      <c r="F56" s="123" t="s">
        <v>156</v>
      </c>
      <c r="G56" s="123"/>
      <c r="H56" s="123"/>
      <c r="I56" s="123"/>
      <c r="J56" s="123"/>
      <c r="K56" s="24"/>
      <c r="L56" s="24"/>
      <c r="M56" s="24">
        <v>25</v>
      </c>
      <c r="N56" s="115"/>
      <c r="Y56" s="58"/>
    </row>
    <row r="57" spans="2:25" ht="13.5" customHeight="1" x14ac:dyDescent="0.2">
      <c r="B57" s="1">
        <f t="shared" si="2"/>
        <v>47</v>
      </c>
      <c r="C57" s="6"/>
      <c r="D57" s="6"/>
      <c r="E57" s="123"/>
      <c r="F57" s="123" t="s">
        <v>111</v>
      </c>
      <c r="G57" s="123"/>
      <c r="H57" s="123"/>
      <c r="I57" s="123"/>
      <c r="J57" s="123"/>
      <c r="K57" s="24"/>
      <c r="L57" s="24" t="s">
        <v>148</v>
      </c>
      <c r="M57" s="24"/>
      <c r="N57" s="115"/>
      <c r="Y57" s="58"/>
    </row>
    <row r="58" spans="2:25" ht="13.5" customHeight="1" x14ac:dyDescent="0.2">
      <c r="B58" s="1">
        <f t="shared" si="2"/>
        <v>48</v>
      </c>
      <c r="C58" s="6"/>
      <c r="D58" s="6"/>
      <c r="E58" s="123"/>
      <c r="F58" s="123" t="s">
        <v>157</v>
      </c>
      <c r="G58" s="123"/>
      <c r="H58" s="123"/>
      <c r="I58" s="123"/>
      <c r="J58" s="123"/>
      <c r="K58" s="24"/>
      <c r="L58" s="24"/>
      <c r="M58" s="24"/>
      <c r="N58" s="115">
        <v>1</v>
      </c>
      <c r="Y58" s="58"/>
    </row>
    <row r="59" spans="2:25" ht="13.95" customHeight="1" x14ac:dyDescent="0.2">
      <c r="B59" s="1">
        <f t="shared" si="2"/>
        <v>49</v>
      </c>
      <c r="C59" s="6"/>
      <c r="D59" s="6"/>
      <c r="E59" s="123"/>
      <c r="F59" s="123" t="s">
        <v>31</v>
      </c>
      <c r="G59" s="123"/>
      <c r="H59" s="123"/>
      <c r="I59" s="123"/>
      <c r="J59" s="123"/>
      <c r="K59" s="24">
        <v>155</v>
      </c>
      <c r="L59" s="24">
        <v>275</v>
      </c>
      <c r="M59" s="24">
        <v>425</v>
      </c>
      <c r="N59" s="115">
        <v>225</v>
      </c>
      <c r="Y59" s="58"/>
    </row>
    <row r="60" spans="2:25" ht="13.95" customHeight="1" x14ac:dyDescent="0.2">
      <c r="B60" s="1">
        <f t="shared" si="2"/>
        <v>50</v>
      </c>
      <c r="C60" s="2" t="s">
        <v>72</v>
      </c>
      <c r="D60" s="2" t="s">
        <v>73</v>
      </c>
      <c r="E60" s="123"/>
      <c r="F60" s="123" t="s">
        <v>110</v>
      </c>
      <c r="G60" s="123"/>
      <c r="H60" s="123"/>
      <c r="I60" s="123"/>
      <c r="J60" s="123"/>
      <c r="K60" s="24" t="s">
        <v>148</v>
      </c>
      <c r="L60" s="24"/>
      <c r="M60" s="24"/>
      <c r="N60" s="115">
        <v>1</v>
      </c>
    </row>
    <row r="61" spans="2:25" ht="13.95" customHeight="1" x14ac:dyDescent="0.2">
      <c r="B61" s="1">
        <f t="shared" si="2"/>
        <v>51</v>
      </c>
      <c r="C61" s="2" t="s">
        <v>32</v>
      </c>
      <c r="D61" s="2" t="s">
        <v>33</v>
      </c>
      <c r="E61" s="123"/>
      <c r="F61" s="123" t="s">
        <v>158</v>
      </c>
      <c r="G61" s="123"/>
      <c r="H61" s="123"/>
      <c r="I61" s="123"/>
      <c r="J61" s="123"/>
      <c r="K61" s="24"/>
      <c r="L61" s="24" t="s">
        <v>148</v>
      </c>
      <c r="M61" s="24" t="s">
        <v>148</v>
      </c>
      <c r="N61" s="115">
        <v>1</v>
      </c>
    </row>
    <row r="62" spans="2:25" ht="14.25" customHeight="1" x14ac:dyDescent="0.2">
      <c r="B62" s="1">
        <f t="shared" si="2"/>
        <v>52</v>
      </c>
      <c r="C62" s="6"/>
      <c r="D62" s="6"/>
      <c r="E62" s="123"/>
      <c r="F62" s="123" t="s">
        <v>159</v>
      </c>
      <c r="G62" s="123"/>
      <c r="H62" s="123"/>
      <c r="I62" s="123"/>
      <c r="J62" s="123"/>
      <c r="K62" s="24"/>
      <c r="L62" s="24"/>
      <c r="M62" s="24">
        <v>1</v>
      </c>
      <c r="N62" s="115">
        <v>2</v>
      </c>
    </row>
    <row r="63" spans="2:25" ht="13.5" customHeight="1" x14ac:dyDescent="0.2">
      <c r="B63" s="1">
        <f t="shared" si="2"/>
        <v>53</v>
      </c>
      <c r="C63" s="6"/>
      <c r="D63" s="6"/>
      <c r="E63" s="123"/>
      <c r="F63" s="123" t="s">
        <v>160</v>
      </c>
      <c r="G63" s="123"/>
      <c r="H63" s="123"/>
      <c r="I63" s="123"/>
      <c r="J63" s="123"/>
      <c r="K63" s="24"/>
      <c r="L63" s="24"/>
      <c r="M63" s="24"/>
      <c r="N63" s="115">
        <v>1</v>
      </c>
    </row>
    <row r="64" spans="2:25" ht="13.95" customHeight="1" x14ac:dyDescent="0.2">
      <c r="B64" s="1">
        <f t="shared" si="2"/>
        <v>54</v>
      </c>
      <c r="C64" s="6"/>
      <c r="D64" s="6"/>
      <c r="E64" s="123"/>
      <c r="F64" s="123" t="s">
        <v>114</v>
      </c>
      <c r="G64" s="123"/>
      <c r="H64" s="123"/>
      <c r="I64" s="123"/>
      <c r="J64" s="123"/>
      <c r="K64" s="24" t="s">
        <v>148</v>
      </c>
      <c r="L64" s="24">
        <v>1</v>
      </c>
      <c r="M64" s="24"/>
      <c r="N64" s="115"/>
    </row>
    <row r="65" spans="2:24" ht="13.5" customHeight="1" x14ac:dyDescent="0.2">
      <c r="B65" s="1">
        <f t="shared" si="2"/>
        <v>55</v>
      </c>
      <c r="C65" s="6"/>
      <c r="D65" s="6"/>
      <c r="E65" s="123"/>
      <c r="F65" s="123" t="s">
        <v>34</v>
      </c>
      <c r="G65" s="123"/>
      <c r="H65" s="123"/>
      <c r="I65" s="123"/>
      <c r="J65" s="123"/>
      <c r="K65" s="24" t="s">
        <v>148</v>
      </c>
      <c r="L65" s="24"/>
      <c r="M65" s="24"/>
      <c r="N65" s="115" t="s">
        <v>148</v>
      </c>
    </row>
    <row r="66" spans="2:24" ht="13.5" customHeight="1" x14ac:dyDescent="0.2">
      <c r="B66" s="1">
        <f t="shared" si="2"/>
        <v>56</v>
      </c>
      <c r="C66" s="2" t="s">
        <v>132</v>
      </c>
      <c r="D66" s="2" t="s">
        <v>35</v>
      </c>
      <c r="E66" s="123"/>
      <c r="F66" s="123" t="s">
        <v>112</v>
      </c>
      <c r="G66" s="123"/>
      <c r="H66" s="123"/>
      <c r="I66" s="123"/>
      <c r="J66" s="123"/>
      <c r="K66" s="24" t="s">
        <v>148</v>
      </c>
      <c r="L66" s="24"/>
      <c r="M66" s="24"/>
      <c r="N66" s="115">
        <v>2</v>
      </c>
    </row>
    <row r="67" spans="2:24" ht="13.5" customHeight="1" x14ac:dyDescent="0.2">
      <c r="B67" s="1">
        <f t="shared" si="2"/>
        <v>57</v>
      </c>
      <c r="C67" s="6"/>
      <c r="D67" s="7"/>
      <c r="E67" s="123"/>
      <c r="F67" s="123" t="s">
        <v>36</v>
      </c>
      <c r="G67" s="123"/>
      <c r="H67" s="123"/>
      <c r="I67" s="123"/>
      <c r="J67" s="123"/>
      <c r="K67" s="24" t="s">
        <v>148</v>
      </c>
      <c r="L67" s="24">
        <v>25</v>
      </c>
      <c r="M67" s="24" t="s">
        <v>148</v>
      </c>
      <c r="N67" s="115" t="s">
        <v>148</v>
      </c>
    </row>
    <row r="68" spans="2:24" ht="13.5" customHeight="1" x14ac:dyDescent="0.2">
      <c r="B68" s="1">
        <f t="shared" si="2"/>
        <v>58</v>
      </c>
      <c r="C68" s="7"/>
      <c r="D68" s="8" t="s">
        <v>37</v>
      </c>
      <c r="E68" s="123"/>
      <c r="F68" s="123" t="s">
        <v>38</v>
      </c>
      <c r="G68" s="123"/>
      <c r="H68" s="123"/>
      <c r="I68" s="123"/>
      <c r="J68" s="123"/>
      <c r="K68" s="24">
        <v>15</v>
      </c>
      <c r="L68" s="24">
        <v>25</v>
      </c>
      <c r="M68" s="24">
        <v>25</v>
      </c>
      <c r="N68" s="115">
        <v>25</v>
      </c>
    </row>
    <row r="69" spans="2:24" ht="13.5" customHeight="1" x14ac:dyDescent="0.2">
      <c r="B69" s="1">
        <f t="shared" si="2"/>
        <v>59</v>
      </c>
      <c r="C69" s="2" t="s">
        <v>0</v>
      </c>
      <c r="D69" s="8" t="s">
        <v>39</v>
      </c>
      <c r="E69" s="123"/>
      <c r="F69" s="123" t="s">
        <v>40</v>
      </c>
      <c r="G69" s="123"/>
      <c r="H69" s="123"/>
      <c r="I69" s="123"/>
      <c r="J69" s="123"/>
      <c r="K69" s="24"/>
      <c r="L69" s="24"/>
      <c r="M69" s="24"/>
      <c r="N69" s="115">
        <v>25</v>
      </c>
      <c r="U69">
        <f>COUNTA(K60:K69)</f>
        <v>6</v>
      </c>
      <c r="V69">
        <f>COUNTA(L60:L69)</f>
        <v>4</v>
      </c>
      <c r="W69">
        <f>COUNTA(M60:M69)</f>
        <v>4</v>
      </c>
      <c r="X69">
        <f>COUNTA(N60:N69)</f>
        <v>9</v>
      </c>
    </row>
    <row r="70" spans="2:24" ht="13.5" customHeight="1" x14ac:dyDescent="0.2">
      <c r="B70" s="1">
        <f t="shared" si="2"/>
        <v>60</v>
      </c>
      <c r="C70" s="152" t="s">
        <v>41</v>
      </c>
      <c r="D70" s="153"/>
      <c r="E70" s="123"/>
      <c r="F70" s="123" t="s">
        <v>42</v>
      </c>
      <c r="G70" s="123"/>
      <c r="H70" s="123"/>
      <c r="I70" s="123"/>
      <c r="J70" s="123"/>
      <c r="K70" s="24">
        <v>150</v>
      </c>
      <c r="L70" s="24">
        <v>400</v>
      </c>
      <c r="M70" s="24">
        <v>200</v>
      </c>
      <c r="N70" s="115">
        <v>1700</v>
      </c>
    </row>
    <row r="71" spans="2:24" ht="13.5" customHeight="1" x14ac:dyDescent="0.2">
      <c r="B71" s="1">
        <f t="shared" si="2"/>
        <v>61</v>
      </c>
      <c r="C71" s="3"/>
      <c r="D71" s="82"/>
      <c r="E71" s="123"/>
      <c r="F71" s="123" t="s">
        <v>43</v>
      </c>
      <c r="G71" s="123"/>
      <c r="H71" s="123"/>
      <c r="I71" s="123"/>
      <c r="J71" s="123"/>
      <c r="K71" s="24">
        <v>50</v>
      </c>
      <c r="L71" s="24">
        <v>100</v>
      </c>
      <c r="M71" s="24">
        <v>350</v>
      </c>
      <c r="N71" s="115">
        <v>550</v>
      </c>
    </row>
    <row r="72" spans="2:24" ht="13.95" customHeight="1" thickBot="1" x14ac:dyDescent="0.25">
      <c r="B72" s="1">
        <f t="shared" si="2"/>
        <v>62</v>
      </c>
      <c r="C72" s="3"/>
      <c r="D72" s="82"/>
      <c r="E72" s="123"/>
      <c r="F72" s="123" t="s">
        <v>74</v>
      </c>
      <c r="G72" s="123"/>
      <c r="H72" s="123"/>
      <c r="I72" s="123"/>
      <c r="J72" s="123"/>
      <c r="K72" s="24">
        <v>200</v>
      </c>
      <c r="L72" s="24">
        <v>50</v>
      </c>
      <c r="M72" s="24">
        <v>200</v>
      </c>
      <c r="N72" s="117">
        <v>150</v>
      </c>
    </row>
    <row r="73" spans="2:24" ht="13.95" customHeight="1" x14ac:dyDescent="0.2">
      <c r="B73" s="83"/>
      <c r="C73" s="84"/>
      <c r="D73" s="84"/>
      <c r="E73" s="23"/>
      <c r="F73" s="23"/>
      <c r="G73" s="23"/>
      <c r="H73" s="23"/>
      <c r="I73" s="23"/>
      <c r="J73" s="23"/>
      <c r="K73" s="23"/>
      <c r="L73" s="23"/>
      <c r="M73" s="23"/>
      <c r="N73" s="23"/>
      <c r="U73">
        <f>COUNTA(K11:K72)</f>
        <v>41</v>
      </c>
      <c r="V73">
        <f>COUNTA(L11:L72)</f>
        <v>39</v>
      </c>
      <c r="W73">
        <f>COUNTA(M11:M72)</f>
        <v>37</v>
      </c>
      <c r="X73">
        <f>COUNTA(N11:N72)</f>
        <v>45</v>
      </c>
    </row>
    <row r="74" spans="2:24" ht="18" customHeight="1" x14ac:dyDescent="0.2"/>
    <row r="75" spans="2:24" ht="18" customHeight="1" x14ac:dyDescent="0.2">
      <c r="B75" s="64"/>
    </row>
    <row r="76" spans="2:24" ht="9" customHeight="1" thickBot="1" x14ac:dyDescent="0.25"/>
    <row r="77" spans="2:24" ht="18" customHeight="1" x14ac:dyDescent="0.2">
      <c r="B77" s="65"/>
      <c r="C77" s="66"/>
      <c r="D77" s="148" t="s">
        <v>1</v>
      </c>
      <c r="E77" s="148"/>
      <c r="F77" s="148"/>
      <c r="G77" s="148"/>
      <c r="H77" s="66"/>
      <c r="I77" s="66"/>
      <c r="J77" s="67"/>
      <c r="K77" s="28" t="s">
        <v>62</v>
      </c>
      <c r="L77" s="28" t="s">
        <v>63</v>
      </c>
      <c r="M77" s="28" t="s">
        <v>64</v>
      </c>
      <c r="N77" s="51" t="s">
        <v>65</v>
      </c>
      <c r="U77">
        <f>SUM(U11:U16,K17:K72)</f>
        <v>20245</v>
      </c>
      <c r="V77">
        <f>SUM(V11:V16,L17:L72)</f>
        <v>15530</v>
      </c>
      <c r="W77">
        <f>SUM(W11:W16,M17:M72)</f>
        <v>21041</v>
      </c>
      <c r="X77">
        <f>SUM(X11:X16,N17:N72)</f>
        <v>49998</v>
      </c>
    </row>
    <row r="78" spans="2:24" ht="18" customHeight="1" thickBot="1" x14ac:dyDescent="0.25">
      <c r="B78" s="71"/>
      <c r="C78" s="22"/>
      <c r="D78" s="163" t="s">
        <v>2</v>
      </c>
      <c r="E78" s="163"/>
      <c r="F78" s="163"/>
      <c r="G78" s="163"/>
      <c r="H78" s="22"/>
      <c r="I78" s="22"/>
      <c r="J78" s="72"/>
      <c r="K78" s="33" t="str">
        <f>K5</f>
        <v>2022.4.7</v>
      </c>
      <c r="L78" s="33" t="str">
        <f>L5</f>
        <v>2022.4.7</v>
      </c>
      <c r="M78" s="33" t="str">
        <f>M5</f>
        <v>2022.4.7</v>
      </c>
      <c r="N78" s="50" t="str">
        <f>N5</f>
        <v>2022.4.7</v>
      </c>
    </row>
    <row r="79" spans="2:24" ht="19.95" customHeight="1" thickTop="1" x14ac:dyDescent="0.2">
      <c r="B79" s="164" t="s">
        <v>45</v>
      </c>
      <c r="C79" s="165"/>
      <c r="D79" s="165"/>
      <c r="E79" s="165"/>
      <c r="F79" s="165"/>
      <c r="G79" s="165"/>
      <c r="H79" s="165"/>
      <c r="I79" s="165"/>
      <c r="J79" s="85"/>
      <c r="K79" s="34">
        <f>SUM(K80:K88)</f>
        <v>20245</v>
      </c>
      <c r="L79" s="34">
        <f>SUM(L80:L88)</f>
        <v>15530</v>
      </c>
      <c r="M79" s="34">
        <f>SUM(M80:M88)</f>
        <v>21041</v>
      </c>
      <c r="N79" s="52">
        <f>SUM(N80:N88)</f>
        <v>49998</v>
      </c>
    </row>
    <row r="80" spans="2:24" ht="13.95" customHeight="1" x14ac:dyDescent="0.2">
      <c r="B80" s="156" t="s">
        <v>46</v>
      </c>
      <c r="C80" s="157"/>
      <c r="D80" s="158"/>
      <c r="E80" s="12"/>
      <c r="F80" s="13"/>
      <c r="G80" s="149" t="s">
        <v>13</v>
      </c>
      <c r="H80" s="149"/>
      <c r="I80" s="13"/>
      <c r="J80" s="14"/>
      <c r="K80" s="4">
        <f>SUM(U$11:U$16)</f>
        <v>15</v>
      </c>
      <c r="L80" s="4">
        <f>SUM(V$11:V$16)</f>
        <v>0</v>
      </c>
      <c r="M80" s="4">
        <f>SUM(W$11:W$16)</f>
        <v>50</v>
      </c>
      <c r="N80" s="5">
        <f>SUM(X$11:X$16)</f>
        <v>100</v>
      </c>
    </row>
    <row r="81" spans="2:14" ht="13.95" customHeight="1" x14ac:dyDescent="0.2">
      <c r="B81" s="86"/>
      <c r="C81" s="64"/>
      <c r="D81" s="87"/>
      <c r="E81" s="15"/>
      <c r="F81" s="123"/>
      <c r="G81" s="149" t="s">
        <v>25</v>
      </c>
      <c r="H81" s="149"/>
      <c r="I81" s="119"/>
      <c r="J81" s="16"/>
      <c r="K81" s="4">
        <f>SUM(K$17)</f>
        <v>190</v>
      </c>
      <c r="L81" s="4">
        <f>SUM(L$17)</f>
        <v>350</v>
      </c>
      <c r="M81" s="4">
        <f>SUM(M$17)</f>
        <v>375</v>
      </c>
      <c r="N81" s="5">
        <f>SUM(N$17)</f>
        <v>475</v>
      </c>
    </row>
    <row r="82" spans="2:14" ht="13.95" customHeight="1" x14ac:dyDescent="0.2">
      <c r="B82" s="86"/>
      <c r="C82" s="64"/>
      <c r="D82" s="87"/>
      <c r="E82" s="15"/>
      <c r="F82" s="123"/>
      <c r="G82" s="149" t="s">
        <v>27</v>
      </c>
      <c r="H82" s="149"/>
      <c r="I82" s="13"/>
      <c r="J82" s="14"/>
      <c r="K82" s="4">
        <f>SUM(K$18:K$18)</f>
        <v>5</v>
      </c>
      <c r="L82" s="4">
        <f>SUM(L$18:L$18)</f>
        <v>0</v>
      </c>
      <c r="M82" s="4">
        <f>SUM(M$18:M$18)</f>
        <v>25</v>
      </c>
      <c r="N82" s="5">
        <f>SUM(N$18:N$18)</f>
        <v>0</v>
      </c>
    </row>
    <row r="83" spans="2:14" ht="13.95" customHeight="1" x14ac:dyDescent="0.2">
      <c r="B83" s="86"/>
      <c r="C83" s="64"/>
      <c r="D83" s="87"/>
      <c r="E83" s="15"/>
      <c r="F83" s="123"/>
      <c r="G83" s="149" t="s">
        <v>79</v>
      </c>
      <c r="H83" s="149"/>
      <c r="I83" s="13"/>
      <c r="J83" s="14"/>
      <c r="K83" s="4">
        <f>SUM(K$19:K$20)</f>
        <v>5</v>
      </c>
      <c r="L83" s="4">
        <f>SUM(L$19:L$20)</f>
        <v>0</v>
      </c>
      <c r="M83" s="4">
        <f>SUM(M$19:M$20)</f>
        <v>0</v>
      </c>
      <c r="N83" s="5">
        <f>SUM(N$19:N$20)</f>
        <v>25</v>
      </c>
    </row>
    <row r="84" spans="2:14" ht="13.95" customHeight="1" x14ac:dyDescent="0.2">
      <c r="B84" s="86"/>
      <c r="C84" s="64"/>
      <c r="D84" s="87"/>
      <c r="E84" s="15"/>
      <c r="F84" s="123"/>
      <c r="G84" s="149" t="s">
        <v>80</v>
      </c>
      <c r="H84" s="149"/>
      <c r="I84" s="13"/>
      <c r="J84" s="14"/>
      <c r="K84" s="4">
        <f>SUM(K22:K41)</f>
        <v>18915</v>
      </c>
      <c r="L84" s="4">
        <f>SUM(L$22:L$41)</f>
        <v>13729</v>
      </c>
      <c r="M84" s="4">
        <f>SUM(M$22:M$41)</f>
        <v>18715</v>
      </c>
      <c r="N84" s="5">
        <f>SUM(N$22:N$41)</f>
        <v>44715</v>
      </c>
    </row>
    <row r="85" spans="2:14" ht="13.95" customHeight="1" x14ac:dyDescent="0.2">
      <c r="B85" s="86"/>
      <c r="C85" s="64"/>
      <c r="D85" s="87"/>
      <c r="E85" s="15"/>
      <c r="F85" s="123"/>
      <c r="G85" s="149" t="s">
        <v>77</v>
      </c>
      <c r="H85" s="149"/>
      <c r="I85" s="13"/>
      <c r="J85" s="14"/>
      <c r="K85" s="4">
        <f>SUM(K$42:K$43)</f>
        <v>0</v>
      </c>
      <c r="L85" s="4">
        <f>SUM(L$42:L$43)</f>
        <v>0</v>
      </c>
      <c r="M85" s="4">
        <f>SUM(M$42:M$43)</f>
        <v>0</v>
      </c>
      <c r="N85" s="5">
        <f>SUM(N$42:N$43)</f>
        <v>0</v>
      </c>
    </row>
    <row r="86" spans="2:14" ht="13.95" customHeight="1" x14ac:dyDescent="0.2">
      <c r="B86" s="86"/>
      <c r="C86" s="64"/>
      <c r="D86" s="87"/>
      <c r="E86" s="15"/>
      <c r="F86" s="123"/>
      <c r="G86" s="149" t="s">
        <v>28</v>
      </c>
      <c r="H86" s="149"/>
      <c r="I86" s="13"/>
      <c r="J86" s="14"/>
      <c r="K86" s="4">
        <f>SUM(K$44:K$59)</f>
        <v>700</v>
      </c>
      <c r="L86" s="4">
        <f>SUM(L$44:L$59)</f>
        <v>850</v>
      </c>
      <c r="M86" s="4">
        <f>SUM(M$44:M$59)</f>
        <v>1100</v>
      </c>
      <c r="N86" s="5">
        <f>SUM(N$44:N$59)</f>
        <v>2226</v>
      </c>
    </row>
    <row r="87" spans="2:14" ht="13.95" customHeight="1" x14ac:dyDescent="0.2">
      <c r="B87" s="86"/>
      <c r="C87" s="64"/>
      <c r="D87" s="87"/>
      <c r="E87" s="15"/>
      <c r="F87" s="123"/>
      <c r="G87" s="149" t="s">
        <v>47</v>
      </c>
      <c r="H87" s="149"/>
      <c r="I87" s="13"/>
      <c r="J87" s="14"/>
      <c r="K87" s="4">
        <f>SUM(K$21:K$21,K$70:K$71)</f>
        <v>200</v>
      </c>
      <c r="L87" s="4">
        <f>SUM(L21:L21,L$70:L$71)</f>
        <v>500</v>
      </c>
      <c r="M87" s="4">
        <f>SUM(M21:M21,M$70:M$71)</f>
        <v>550</v>
      </c>
      <c r="N87" s="5">
        <f>SUM(N21:N21,N$70:N$71)</f>
        <v>2250</v>
      </c>
    </row>
    <row r="88" spans="2:14" ht="13.95" customHeight="1" thickBot="1" x14ac:dyDescent="0.25">
      <c r="B88" s="88"/>
      <c r="C88" s="89"/>
      <c r="D88" s="90"/>
      <c r="E88" s="17"/>
      <c r="F88" s="9"/>
      <c r="G88" s="147" t="s">
        <v>44</v>
      </c>
      <c r="H88" s="147"/>
      <c r="I88" s="18"/>
      <c r="J88" s="19"/>
      <c r="K88" s="10">
        <f>SUM(K$60:K$69,K$72)</f>
        <v>215</v>
      </c>
      <c r="L88" s="10">
        <f>SUM(L$60:L$69,L$72)</f>
        <v>101</v>
      </c>
      <c r="M88" s="10">
        <f>SUM(M$60:M$69,M$72)</f>
        <v>226</v>
      </c>
      <c r="N88" s="11">
        <f>SUM(N$60:N$69,N$72)</f>
        <v>207</v>
      </c>
    </row>
    <row r="89" spans="2:14" ht="18" customHeight="1" thickTop="1" x14ac:dyDescent="0.2">
      <c r="B89" s="159" t="s">
        <v>48</v>
      </c>
      <c r="C89" s="160"/>
      <c r="D89" s="161"/>
      <c r="E89" s="91"/>
      <c r="F89" s="120"/>
      <c r="G89" s="162" t="s">
        <v>49</v>
      </c>
      <c r="H89" s="162"/>
      <c r="I89" s="120"/>
      <c r="J89" s="121"/>
      <c r="K89" s="35" t="s">
        <v>50</v>
      </c>
      <c r="L89" s="41"/>
      <c r="M89" s="41"/>
      <c r="N89" s="53"/>
    </row>
    <row r="90" spans="2:14" ht="18" customHeight="1" x14ac:dyDescent="0.2">
      <c r="B90" s="92"/>
      <c r="C90" s="93"/>
      <c r="D90" s="93"/>
      <c r="E90" s="94"/>
      <c r="F90" s="95"/>
      <c r="G90" s="96"/>
      <c r="H90" s="96"/>
      <c r="I90" s="95"/>
      <c r="J90" s="97"/>
      <c r="K90" s="36" t="s">
        <v>51</v>
      </c>
      <c r="L90" s="42"/>
      <c r="M90" s="42"/>
      <c r="N90" s="45"/>
    </row>
    <row r="91" spans="2:14" ht="18" customHeight="1" x14ac:dyDescent="0.2">
      <c r="B91" s="86"/>
      <c r="C91" s="64"/>
      <c r="D91" s="64"/>
      <c r="E91" s="98"/>
      <c r="F91" s="22"/>
      <c r="G91" s="163" t="s">
        <v>52</v>
      </c>
      <c r="H91" s="163"/>
      <c r="I91" s="118"/>
      <c r="J91" s="122"/>
      <c r="K91" s="37" t="s">
        <v>53</v>
      </c>
      <c r="L91" s="43"/>
      <c r="M91" s="47"/>
      <c r="N91" s="43"/>
    </row>
    <row r="92" spans="2:14" ht="18" customHeight="1" x14ac:dyDescent="0.2">
      <c r="B92" s="86"/>
      <c r="C92" s="64"/>
      <c r="D92" s="64"/>
      <c r="E92" s="99"/>
      <c r="F92" s="64"/>
      <c r="G92" s="100"/>
      <c r="H92" s="100"/>
      <c r="I92" s="93"/>
      <c r="J92" s="101"/>
      <c r="K92" s="38" t="s">
        <v>89</v>
      </c>
      <c r="L92" s="44"/>
      <c r="M92" s="26"/>
      <c r="N92" s="44"/>
    </row>
    <row r="93" spans="2:14" ht="18" customHeight="1" x14ac:dyDescent="0.2">
      <c r="B93" s="86"/>
      <c r="C93" s="64"/>
      <c r="D93" s="64"/>
      <c r="E93" s="99"/>
      <c r="F93" s="64"/>
      <c r="G93" s="100"/>
      <c r="H93" s="100"/>
      <c r="I93" s="93"/>
      <c r="J93" s="101"/>
      <c r="K93" s="38" t="s">
        <v>82</v>
      </c>
      <c r="L93" s="42"/>
      <c r="M93" s="26"/>
      <c r="N93" s="44"/>
    </row>
    <row r="94" spans="2:14" ht="18" customHeight="1" x14ac:dyDescent="0.2">
      <c r="B94" s="86"/>
      <c r="C94" s="64"/>
      <c r="D94" s="64"/>
      <c r="E94" s="98"/>
      <c r="F94" s="22"/>
      <c r="G94" s="163" t="s">
        <v>54</v>
      </c>
      <c r="H94" s="163"/>
      <c r="I94" s="118"/>
      <c r="J94" s="122"/>
      <c r="K94" s="37" t="s">
        <v>93</v>
      </c>
      <c r="L94" s="43"/>
      <c r="M94" s="47"/>
      <c r="N94" s="43"/>
    </row>
    <row r="95" spans="2:14" ht="18" customHeight="1" x14ac:dyDescent="0.2">
      <c r="B95" s="86"/>
      <c r="C95" s="64"/>
      <c r="D95" s="64"/>
      <c r="E95" s="99"/>
      <c r="F95" s="64"/>
      <c r="G95" s="100"/>
      <c r="H95" s="100"/>
      <c r="I95" s="93"/>
      <c r="J95" s="101"/>
      <c r="K95" s="38" t="s">
        <v>90</v>
      </c>
      <c r="L95" s="44"/>
      <c r="M95" s="26"/>
      <c r="N95" s="44"/>
    </row>
    <row r="96" spans="2:14" ht="18" customHeight="1" x14ac:dyDescent="0.2">
      <c r="B96" s="86"/>
      <c r="C96" s="64"/>
      <c r="D96" s="64"/>
      <c r="E96" s="99"/>
      <c r="F96" s="64"/>
      <c r="G96" s="100"/>
      <c r="H96" s="100"/>
      <c r="I96" s="93"/>
      <c r="J96" s="101"/>
      <c r="K96" s="38" t="s">
        <v>91</v>
      </c>
      <c r="L96" s="44"/>
      <c r="M96" s="44"/>
      <c r="N96" s="44"/>
    </row>
    <row r="97" spans="2:14" ht="18" customHeight="1" x14ac:dyDescent="0.2">
      <c r="B97" s="86"/>
      <c r="C97" s="64"/>
      <c r="D97" s="64"/>
      <c r="E97" s="78"/>
      <c r="F97" s="79"/>
      <c r="G97" s="96"/>
      <c r="H97" s="96"/>
      <c r="I97" s="95"/>
      <c r="J97" s="97"/>
      <c r="K97" s="38" t="s">
        <v>92</v>
      </c>
      <c r="L97" s="45"/>
      <c r="M97" s="42"/>
      <c r="N97" s="45"/>
    </row>
    <row r="98" spans="2:14" ht="18" customHeight="1" x14ac:dyDescent="0.2">
      <c r="B98" s="102"/>
      <c r="C98" s="79"/>
      <c r="D98" s="79"/>
      <c r="E98" s="15"/>
      <c r="F98" s="123"/>
      <c r="G98" s="149" t="s">
        <v>55</v>
      </c>
      <c r="H98" s="149"/>
      <c r="I98" s="13"/>
      <c r="J98" s="14"/>
      <c r="K98" s="27" t="s">
        <v>161</v>
      </c>
      <c r="L98" s="46"/>
      <c r="M98" s="48"/>
      <c r="N98" s="46"/>
    </row>
    <row r="99" spans="2:14" ht="18" customHeight="1" x14ac:dyDescent="0.2">
      <c r="B99" s="156" t="s">
        <v>56</v>
      </c>
      <c r="C99" s="157"/>
      <c r="D99" s="157"/>
      <c r="E99" s="22"/>
      <c r="F99" s="22"/>
      <c r="G99" s="22"/>
      <c r="H99" s="22"/>
      <c r="I99" s="22"/>
      <c r="J99" s="22"/>
      <c r="K99" s="22"/>
      <c r="L99" s="22"/>
      <c r="M99" s="22"/>
      <c r="N99" s="54"/>
    </row>
    <row r="100" spans="2:14" ht="14.1" customHeight="1" x14ac:dyDescent="0.2">
      <c r="B100" s="103"/>
      <c r="C100" s="39" t="s">
        <v>57</v>
      </c>
      <c r="D100" s="104"/>
      <c r="E100" s="39"/>
      <c r="F100" s="39"/>
      <c r="G100" s="39"/>
      <c r="H100" s="39"/>
      <c r="I100" s="39"/>
      <c r="J100" s="39"/>
      <c r="K100" s="39"/>
      <c r="L100" s="39"/>
      <c r="M100" s="39"/>
      <c r="N100" s="55"/>
    </row>
    <row r="101" spans="2:14" ht="14.1" customHeight="1" x14ac:dyDescent="0.2">
      <c r="B101" s="103"/>
      <c r="C101" s="39" t="s">
        <v>58</v>
      </c>
      <c r="D101" s="104"/>
      <c r="E101" s="39"/>
      <c r="F101" s="39"/>
      <c r="G101" s="39"/>
      <c r="H101" s="39"/>
      <c r="I101" s="39"/>
      <c r="J101" s="39"/>
      <c r="K101" s="39"/>
      <c r="L101" s="39"/>
      <c r="M101" s="39"/>
      <c r="N101" s="55"/>
    </row>
    <row r="102" spans="2:14" ht="14.1" customHeight="1" x14ac:dyDescent="0.2">
      <c r="B102" s="103"/>
      <c r="C102" s="39" t="s">
        <v>59</v>
      </c>
      <c r="D102" s="104"/>
      <c r="E102" s="39"/>
      <c r="F102" s="39"/>
      <c r="G102" s="39"/>
      <c r="H102" s="39"/>
      <c r="I102" s="39"/>
      <c r="J102" s="39"/>
      <c r="K102" s="39"/>
      <c r="L102" s="39"/>
      <c r="M102" s="39"/>
      <c r="N102" s="55"/>
    </row>
    <row r="103" spans="2:14" ht="14.1" customHeight="1" x14ac:dyDescent="0.2">
      <c r="B103" s="103"/>
      <c r="C103" s="39" t="s">
        <v>122</v>
      </c>
      <c r="D103" s="104"/>
      <c r="E103" s="39"/>
      <c r="F103" s="39"/>
      <c r="G103" s="39"/>
      <c r="H103" s="39"/>
      <c r="I103" s="39"/>
      <c r="J103" s="39"/>
      <c r="K103" s="39"/>
      <c r="L103" s="39"/>
      <c r="M103" s="39"/>
      <c r="N103" s="55"/>
    </row>
    <row r="104" spans="2:14" ht="14.1" customHeight="1" x14ac:dyDescent="0.2">
      <c r="B104" s="105"/>
      <c r="C104" s="39" t="s">
        <v>123</v>
      </c>
      <c r="D104" s="39"/>
      <c r="E104" s="39"/>
      <c r="F104" s="39"/>
      <c r="G104" s="39"/>
      <c r="H104" s="39"/>
      <c r="I104" s="39"/>
      <c r="J104" s="39"/>
      <c r="K104" s="39"/>
      <c r="L104" s="39"/>
      <c r="M104" s="39"/>
      <c r="N104" s="55"/>
    </row>
    <row r="105" spans="2:14" ht="14.1" customHeight="1" x14ac:dyDescent="0.2">
      <c r="B105" s="105"/>
      <c r="C105" s="39" t="s">
        <v>119</v>
      </c>
      <c r="D105" s="39"/>
      <c r="E105" s="39"/>
      <c r="F105" s="39"/>
      <c r="G105" s="39"/>
      <c r="H105" s="39"/>
      <c r="I105" s="39"/>
      <c r="J105" s="39"/>
      <c r="K105" s="39"/>
      <c r="L105" s="39"/>
      <c r="M105" s="39"/>
      <c r="N105" s="55"/>
    </row>
    <row r="106" spans="2:14" ht="14.1" customHeight="1" x14ac:dyDescent="0.2">
      <c r="B106" s="105"/>
      <c r="C106" s="39" t="s">
        <v>87</v>
      </c>
      <c r="D106" s="39"/>
      <c r="E106" s="39"/>
      <c r="F106" s="39"/>
      <c r="G106" s="39"/>
      <c r="H106" s="39"/>
      <c r="I106" s="39"/>
      <c r="J106" s="39"/>
      <c r="K106" s="39"/>
      <c r="L106" s="39"/>
      <c r="M106" s="39"/>
      <c r="N106" s="55"/>
    </row>
    <row r="107" spans="2:14" ht="14.1" customHeight="1" x14ac:dyDescent="0.2">
      <c r="B107" s="105"/>
      <c r="C107" s="39" t="s">
        <v>88</v>
      </c>
      <c r="D107" s="39"/>
      <c r="E107" s="39"/>
      <c r="F107" s="39"/>
      <c r="G107" s="39"/>
      <c r="H107" s="39"/>
      <c r="I107" s="39"/>
      <c r="J107" s="39"/>
      <c r="K107" s="39"/>
      <c r="L107" s="39"/>
      <c r="M107" s="39"/>
      <c r="N107" s="55"/>
    </row>
    <row r="108" spans="2:14" ht="14.1" customHeight="1" x14ac:dyDescent="0.2">
      <c r="B108" s="105"/>
      <c r="C108" s="39" t="s">
        <v>78</v>
      </c>
      <c r="D108" s="39"/>
      <c r="E108" s="39"/>
      <c r="F108" s="39"/>
      <c r="G108" s="39"/>
      <c r="H108" s="39"/>
      <c r="I108" s="39"/>
      <c r="J108" s="39"/>
      <c r="K108" s="39"/>
      <c r="L108" s="39"/>
      <c r="M108" s="39"/>
      <c r="N108" s="55"/>
    </row>
    <row r="109" spans="2:14" ht="14.1" customHeight="1" x14ac:dyDescent="0.2">
      <c r="B109" s="105"/>
      <c r="C109" s="39" t="s">
        <v>128</v>
      </c>
      <c r="D109" s="39"/>
      <c r="E109" s="39"/>
      <c r="F109" s="39"/>
      <c r="G109" s="39"/>
      <c r="H109" s="39"/>
      <c r="I109" s="39"/>
      <c r="J109" s="39"/>
      <c r="K109" s="39"/>
      <c r="L109" s="39"/>
      <c r="M109" s="39"/>
      <c r="N109" s="55"/>
    </row>
    <row r="110" spans="2:14" ht="14.1" customHeight="1" x14ac:dyDescent="0.2">
      <c r="B110" s="105"/>
      <c r="C110" s="39" t="s">
        <v>124</v>
      </c>
      <c r="D110" s="39"/>
      <c r="E110" s="39"/>
      <c r="F110" s="39"/>
      <c r="G110" s="39"/>
      <c r="H110" s="39"/>
      <c r="I110" s="39"/>
      <c r="J110" s="39"/>
      <c r="K110" s="39"/>
      <c r="L110" s="39"/>
      <c r="M110" s="39"/>
      <c r="N110" s="55"/>
    </row>
    <row r="111" spans="2:14" ht="14.1" customHeight="1" x14ac:dyDescent="0.2">
      <c r="B111" s="105"/>
      <c r="C111" s="39" t="s">
        <v>125</v>
      </c>
      <c r="D111" s="39"/>
      <c r="E111" s="39"/>
      <c r="F111" s="39"/>
      <c r="G111" s="39"/>
      <c r="H111" s="39"/>
      <c r="I111" s="39"/>
      <c r="J111" s="39"/>
      <c r="K111" s="39"/>
      <c r="L111" s="39"/>
      <c r="M111" s="39"/>
      <c r="N111" s="55"/>
    </row>
    <row r="112" spans="2:14" ht="14.1" customHeight="1" x14ac:dyDescent="0.2">
      <c r="B112" s="105"/>
      <c r="C112" s="39" t="s">
        <v>126</v>
      </c>
      <c r="D112" s="39"/>
      <c r="E112" s="39"/>
      <c r="F112" s="39"/>
      <c r="G112" s="39"/>
      <c r="H112" s="39"/>
      <c r="I112" s="39"/>
      <c r="J112" s="39"/>
      <c r="K112" s="39"/>
      <c r="L112" s="39"/>
      <c r="M112" s="39"/>
      <c r="N112" s="55"/>
    </row>
    <row r="113" spans="2:14" ht="14.1" customHeight="1" x14ac:dyDescent="0.2">
      <c r="B113" s="105"/>
      <c r="C113" s="39" t="s">
        <v>115</v>
      </c>
      <c r="D113" s="39"/>
      <c r="E113" s="39"/>
      <c r="F113" s="39"/>
      <c r="G113" s="39"/>
      <c r="H113" s="39"/>
      <c r="I113" s="39"/>
      <c r="J113" s="39"/>
      <c r="K113" s="39"/>
      <c r="L113" s="39"/>
      <c r="M113" s="39"/>
      <c r="N113" s="55"/>
    </row>
    <row r="114" spans="2:14" ht="14.1" customHeight="1" x14ac:dyDescent="0.2">
      <c r="B114" s="105"/>
      <c r="C114" s="39" t="s">
        <v>127</v>
      </c>
      <c r="D114" s="39"/>
      <c r="E114" s="39"/>
      <c r="F114" s="39"/>
      <c r="G114" s="39"/>
      <c r="H114" s="39"/>
      <c r="I114" s="39"/>
      <c r="J114" s="39"/>
      <c r="K114" s="39"/>
      <c r="L114" s="39"/>
      <c r="M114" s="39"/>
      <c r="N114" s="55"/>
    </row>
    <row r="115" spans="2:14" ht="14.1" customHeight="1" x14ac:dyDescent="0.2">
      <c r="B115" s="105"/>
      <c r="C115" s="39" t="s">
        <v>129</v>
      </c>
      <c r="D115" s="39"/>
      <c r="E115" s="39"/>
      <c r="F115" s="39"/>
      <c r="G115" s="39"/>
      <c r="H115" s="39"/>
      <c r="I115" s="39"/>
      <c r="J115" s="39"/>
      <c r="K115" s="39"/>
      <c r="L115" s="39"/>
      <c r="M115" s="39"/>
      <c r="N115" s="55"/>
    </row>
    <row r="116" spans="2:14" ht="14.1" customHeight="1" x14ac:dyDescent="0.2">
      <c r="B116" s="105"/>
      <c r="C116" s="39" t="s">
        <v>121</v>
      </c>
      <c r="D116" s="39"/>
      <c r="E116" s="39"/>
      <c r="F116" s="39"/>
      <c r="G116" s="39"/>
      <c r="H116" s="39"/>
      <c r="I116" s="39"/>
      <c r="J116" s="39"/>
      <c r="K116" s="39"/>
      <c r="L116" s="39"/>
      <c r="M116" s="39"/>
      <c r="N116" s="55"/>
    </row>
    <row r="117" spans="2:14" x14ac:dyDescent="0.2">
      <c r="B117" s="106"/>
      <c r="C117" s="39" t="s">
        <v>134</v>
      </c>
      <c r="N117" s="63"/>
    </row>
    <row r="118" spans="2:14" x14ac:dyDescent="0.2">
      <c r="B118" s="106"/>
      <c r="C118" s="39" t="s">
        <v>130</v>
      </c>
      <c r="N118" s="63"/>
    </row>
    <row r="119" spans="2:14" ht="14.1" customHeight="1" x14ac:dyDescent="0.2">
      <c r="B119" s="105"/>
      <c r="C119" s="39" t="s">
        <v>104</v>
      </c>
      <c r="D119" s="39"/>
      <c r="E119" s="39"/>
      <c r="F119" s="39"/>
      <c r="G119" s="39"/>
      <c r="H119" s="39"/>
      <c r="I119" s="39"/>
      <c r="J119" s="39"/>
      <c r="K119" s="39"/>
      <c r="L119" s="39"/>
      <c r="M119" s="39"/>
      <c r="N119" s="55"/>
    </row>
    <row r="120" spans="2:14" ht="18" customHeight="1" x14ac:dyDescent="0.2">
      <c r="B120" s="105"/>
      <c r="C120" s="39" t="s">
        <v>60</v>
      </c>
      <c r="D120" s="39"/>
      <c r="E120" s="39"/>
      <c r="F120" s="39"/>
      <c r="G120" s="39"/>
      <c r="H120" s="39"/>
      <c r="I120" s="39"/>
      <c r="J120" s="39"/>
      <c r="K120" s="39"/>
      <c r="L120" s="39"/>
      <c r="M120" s="39"/>
      <c r="N120" s="55"/>
    </row>
    <row r="121" spans="2:14" x14ac:dyDescent="0.2">
      <c r="B121" s="106"/>
      <c r="C121" s="39" t="s">
        <v>120</v>
      </c>
      <c r="N121" s="63"/>
    </row>
    <row r="122" spans="2:14" x14ac:dyDescent="0.2">
      <c r="B122" s="106"/>
      <c r="C122" s="39" t="s">
        <v>139</v>
      </c>
      <c r="N122" s="63"/>
    </row>
    <row r="123" spans="2:14" ht="13.8" thickBot="1" x14ac:dyDescent="0.25">
      <c r="B123" s="107"/>
      <c r="C123" s="40" t="s">
        <v>131</v>
      </c>
      <c r="D123" s="61"/>
      <c r="E123" s="61"/>
      <c r="F123" s="61"/>
      <c r="G123" s="61"/>
      <c r="H123" s="61"/>
      <c r="I123" s="61"/>
      <c r="J123" s="61"/>
      <c r="K123" s="61"/>
      <c r="L123" s="61"/>
      <c r="M123" s="61"/>
      <c r="N123" s="62"/>
    </row>
  </sheetData>
  <mergeCells count="27">
    <mergeCell ref="D9:F9"/>
    <mergeCell ref="D4:G4"/>
    <mergeCell ref="D5:G5"/>
    <mergeCell ref="D6:G6"/>
    <mergeCell ref="D7:F7"/>
    <mergeCell ref="D8:F8"/>
    <mergeCell ref="G86:H86"/>
    <mergeCell ref="G10:H10"/>
    <mergeCell ref="C70:D70"/>
    <mergeCell ref="D77:G77"/>
    <mergeCell ref="D78:G78"/>
    <mergeCell ref="B79:I79"/>
    <mergeCell ref="B80:D80"/>
    <mergeCell ref="G80:H80"/>
    <mergeCell ref="G81:H81"/>
    <mergeCell ref="G82:H82"/>
    <mergeCell ref="G83:H83"/>
    <mergeCell ref="G84:H84"/>
    <mergeCell ref="G85:H85"/>
    <mergeCell ref="G98:H98"/>
    <mergeCell ref="B99:D99"/>
    <mergeCell ref="G87:H87"/>
    <mergeCell ref="G88:H88"/>
    <mergeCell ref="B89:D89"/>
    <mergeCell ref="G89:H89"/>
    <mergeCell ref="G91:H91"/>
    <mergeCell ref="G94:H94"/>
  </mergeCells>
  <phoneticPr fontId="23"/>
  <conditionalFormatting sqref="O11:O72">
    <cfRule type="expression" dxfId="0" priority="2"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3" max="16383" man="1"/>
  </rowBreaks>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B1:AC167"/>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347</v>
      </c>
      <c r="L5" s="29" t="str">
        <f>K5</f>
        <v>2022.8.22</v>
      </c>
      <c r="M5" s="29" t="str">
        <f>K5</f>
        <v>2022.8.22</v>
      </c>
      <c r="N5" s="113" t="str">
        <f>K5</f>
        <v>2022.8.22</v>
      </c>
    </row>
    <row r="6" spans="2:24" ht="18" customHeight="1" x14ac:dyDescent="0.2">
      <c r="B6" s="68"/>
      <c r="C6" s="123"/>
      <c r="D6" s="149" t="s">
        <v>3</v>
      </c>
      <c r="E6" s="149"/>
      <c r="F6" s="149"/>
      <c r="G6" s="149"/>
      <c r="H6" s="123"/>
      <c r="I6" s="123"/>
      <c r="J6" s="69"/>
      <c r="K6" s="108">
        <v>0.43541666666666662</v>
      </c>
      <c r="L6" s="108">
        <v>0.39374999999999999</v>
      </c>
      <c r="M6" s="108">
        <v>0.46597222222222223</v>
      </c>
      <c r="N6" s="109">
        <v>0.49027777777777781</v>
      </c>
    </row>
    <row r="7" spans="2:24" ht="18" customHeight="1" x14ac:dyDescent="0.2">
      <c r="B7" s="68"/>
      <c r="C7" s="123"/>
      <c r="D7" s="149" t="s">
        <v>4</v>
      </c>
      <c r="E7" s="150"/>
      <c r="F7" s="150"/>
      <c r="G7" s="70" t="s">
        <v>5</v>
      </c>
      <c r="H7" s="123"/>
      <c r="I7" s="123"/>
      <c r="J7" s="69"/>
      <c r="K7" s="110">
        <v>2.27</v>
      </c>
      <c r="L7" s="110">
        <v>1.6</v>
      </c>
      <c r="M7" s="110">
        <v>1.56</v>
      </c>
      <c r="N7" s="111">
        <v>1.55</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317</v>
      </c>
      <c r="G11" s="123"/>
      <c r="H11" s="123"/>
      <c r="I11" s="123"/>
      <c r="J11" s="123"/>
      <c r="K11" s="20"/>
      <c r="L11" s="20"/>
      <c r="M11" s="20"/>
      <c r="N11" s="21" t="s">
        <v>151</v>
      </c>
      <c r="P11" t="s">
        <v>14</v>
      </c>
      <c r="Q11">
        <f t="shared" ref="Q11:T16" si="0">IF(K11="",0,VALUE(MID(K11,2,LEN(K11)-2)))</f>
        <v>0</v>
      </c>
      <c r="R11">
        <f t="shared" si="0"/>
        <v>0</v>
      </c>
      <c r="S11">
        <f t="shared" si="0"/>
        <v>0</v>
      </c>
      <c r="T11">
        <f t="shared" si="0"/>
        <v>25</v>
      </c>
      <c r="U11">
        <f t="shared" ref="U11:X27" si="1">IF(K11="＋",0,IF(K11="(＋)",0,ABS(K11)))</f>
        <v>0</v>
      </c>
      <c r="V11">
        <f t="shared" si="1"/>
        <v>0</v>
      </c>
      <c r="W11">
        <f t="shared" si="1"/>
        <v>0</v>
      </c>
      <c r="X11">
        <f t="shared" si="1"/>
        <v>25</v>
      </c>
    </row>
    <row r="12" spans="2:24" ht="13.5" customHeight="1" x14ac:dyDescent="0.2">
      <c r="B12" s="1">
        <f>B11+1</f>
        <v>2</v>
      </c>
      <c r="C12" s="3"/>
      <c r="D12" s="6"/>
      <c r="E12" s="123"/>
      <c r="F12" s="123" t="s">
        <v>191</v>
      </c>
      <c r="G12" s="123"/>
      <c r="H12" s="123"/>
      <c r="I12" s="123"/>
      <c r="J12" s="123"/>
      <c r="K12" s="20" t="s">
        <v>320</v>
      </c>
      <c r="L12" s="20" t="s">
        <v>319</v>
      </c>
      <c r="M12" s="20" t="s">
        <v>348</v>
      </c>
      <c r="N12" s="21" t="s">
        <v>279</v>
      </c>
      <c r="P12" t="s">
        <v>14</v>
      </c>
      <c r="Q12">
        <f>IF(K12="",0,VALUE(MID(K12,2,LEN(K12)-2)))</f>
        <v>450</v>
      </c>
      <c r="R12">
        <f t="shared" si="0"/>
        <v>325</v>
      </c>
      <c r="S12">
        <f t="shared" si="0"/>
        <v>850</v>
      </c>
      <c r="T12">
        <f t="shared" si="0"/>
        <v>375</v>
      </c>
      <c r="U12">
        <f>IF(K12="＋",0,IF(K12="(＋)",0,ABS(K12)))</f>
        <v>450</v>
      </c>
      <c r="V12">
        <f t="shared" si="1"/>
        <v>325</v>
      </c>
      <c r="W12">
        <f t="shared" si="1"/>
        <v>850</v>
      </c>
      <c r="X12">
        <f t="shared" si="1"/>
        <v>375</v>
      </c>
    </row>
    <row r="13" spans="2:24" ht="13.5" customHeight="1" x14ac:dyDescent="0.2">
      <c r="B13" s="1">
        <f t="shared" ref="B13:B76" si="2">B12+1</f>
        <v>3</v>
      </c>
      <c r="C13" s="3"/>
      <c r="D13" s="6"/>
      <c r="E13" s="123"/>
      <c r="F13" s="123" t="s">
        <v>318</v>
      </c>
      <c r="G13" s="123"/>
      <c r="H13" s="123"/>
      <c r="I13" s="123"/>
      <c r="J13" s="123"/>
      <c r="K13" s="20"/>
      <c r="L13" s="20" t="s">
        <v>149</v>
      </c>
      <c r="M13" s="20" t="s">
        <v>151</v>
      </c>
      <c r="N13" s="21" t="s">
        <v>149</v>
      </c>
      <c r="P13" t="s">
        <v>14</v>
      </c>
      <c r="Q13">
        <f>IF(K13="",0,VALUE(MID(K13,2,LEN(K13)-2)))</f>
        <v>0</v>
      </c>
      <c r="R13" t="e">
        <f t="shared" si="0"/>
        <v>#VALUE!</v>
      </c>
      <c r="S13">
        <f t="shared" si="0"/>
        <v>25</v>
      </c>
      <c r="T13" t="e">
        <f t="shared" si="0"/>
        <v>#VALUE!</v>
      </c>
      <c r="U13">
        <f t="shared" si="1"/>
        <v>0</v>
      </c>
      <c r="V13">
        <f t="shared" si="1"/>
        <v>0</v>
      </c>
      <c r="W13">
        <f t="shared" si="1"/>
        <v>25</v>
      </c>
      <c r="X13">
        <f t="shared" si="1"/>
        <v>0</v>
      </c>
    </row>
    <row r="14" spans="2:24" ht="13.5" customHeight="1" x14ac:dyDescent="0.2">
      <c r="B14" s="1">
        <f t="shared" si="2"/>
        <v>4</v>
      </c>
      <c r="C14" s="3"/>
      <c r="D14" s="6"/>
      <c r="E14" s="123"/>
      <c r="F14" s="123" t="s">
        <v>295</v>
      </c>
      <c r="G14" s="123"/>
      <c r="H14" s="123"/>
      <c r="I14" s="123"/>
      <c r="J14" s="123"/>
      <c r="K14" s="20"/>
      <c r="L14" s="20"/>
      <c r="M14" s="20" t="s">
        <v>149</v>
      </c>
      <c r="N14" s="21" t="s">
        <v>151</v>
      </c>
      <c r="P14" t="s">
        <v>14</v>
      </c>
      <c r="Q14">
        <f>IF(K14="",0,VALUE(MID(K14,2,LEN(K14)-2)))</f>
        <v>0</v>
      </c>
      <c r="R14">
        <f t="shared" si="0"/>
        <v>0</v>
      </c>
      <c r="S14" t="e">
        <f t="shared" si="0"/>
        <v>#VALUE!</v>
      </c>
      <c r="T14">
        <f t="shared" si="0"/>
        <v>25</v>
      </c>
      <c r="U14">
        <f t="shared" si="1"/>
        <v>0</v>
      </c>
      <c r="V14">
        <f t="shared" si="1"/>
        <v>0</v>
      </c>
      <c r="W14">
        <f t="shared" si="1"/>
        <v>0</v>
      </c>
      <c r="X14">
        <f t="shared" si="1"/>
        <v>25</v>
      </c>
    </row>
    <row r="15" spans="2:24" ht="13.5" customHeight="1" x14ac:dyDescent="0.2">
      <c r="B15" s="1">
        <f t="shared" si="2"/>
        <v>5</v>
      </c>
      <c r="C15" s="3"/>
      <c r="D15" s="6"/>
      <c r="E15" s="123"/>
      <c r="F15" s="123" t="s">
        <v>165</v>
      </c>
      <c r="G15" s="123"/>
      <c r="H15" s="123"/>
      <c r="I15" s="123"/>
      <c r="J15" s="123"/>
      <c r="K15" s="20" t="s">
        <v>151</v>
      </c>
      <c r="L15" s="20"/>
      <c r="M15" s="20"/>
      <c r="N15" s="21"/>
      <c r="P15" t="s">
        <v>14</v>
      </c>
      <c r="Q15">
        <f>IF(K15="",0,VALUE(MID(K15,2,LEN(K15)-2)))</f>
        <v>25</v>
      </c>
      <c r="R15">
        <f t="shared" si="0"/>
        <v>0</v>
      </c>
      <c r="S15">
        <f t="shared" si="0"/>
        <v>0</v>
      </c>
      <c r="T15">
        <f t="shared" si="0"/>
        <v>0</v>
      </c>
      <c r="U15">
        <f t="shared" si="1"/>
        <v>25</v>
      </c>
      <c r="V15">
        <f t="shared" si="1"/>
        <v>0</v>
      </c>
      <c r="W15">
        <f t="shared" si="1"/>
        <v>0</v>
      </c>
      <c r="X15">
        <f t="shared" si="1"/>
        <v>0</v>
      </c>
    </row>
    <row r="16" spans="2:24" ht="13.5" customHeight="1" x14ac:dyDescent="0.2">
      <c r="B16" s="1">
        <f t="shared" si="2"/>
        <v>6</v>
      </c>
      <c r="C16" s="3"/>
      <c r="D16" s="6"/>
      <c r="E16" s="123"/>
      <c r="F16" s="123" t="s">
        <v>349</v>
      </c>
      <c r="G16" s="123"/>
      <c r="H16" s="123"/>
      <c r="I16" s="123"/>
      <c r="J16" s="123"/>
      <c r="K16" s="20"/>
      <c r="L16" s="20" t="s">
        <v>151</v>
      </c>
      <c r="M16" s="20" t="s">
        <v>149</v>
      </c>
      <c r="N16" s="21" t="s">
        <v>151</v>
      </c>
      <c r="S16" t="e">
        <f t="shared" si="0"/>
        <v>#VALUE!</v>
      </c>
      <c r="T16">
        <f t="shared" si="0"/>
        <v>25</v>
      </c>
      <c r="U16">
        <f>IF(K16="＋",0,IF(K16="(＋)",0,ABS(K16)))</f>
        <v>0</v>
      </c>
      <c r="V16">
        <f>IF(L16="＋",0,IF(L16="(＋)",0,ABS(L16)))</f>
        <v>25</v>
      </c>
      <c r="W16">
        <f>IF(M16="＋",0,IF(M16="(＋)",0,ABS(M16)))</f>
        <v>0</v>
      </c>
      <c r="X16">
        <f>IF(N16="＋",0,IF(N16="(＋)",0,ABS(N16)))</f>
        <v>25</v>
      </c>
    </row>
    <row r="17" spans="2:24" ht="13.95" customHeight="1" x14ac:dyDescent="0.2">
      <c r="B17" s="1">
        <f t="shared" si="2"/>
        <v>7</v>
      </c>
      <c r="C17" s="3"/>
      <c r="D17" s="6"/>
      <c r="E17" s="123"/>
      <c r="F17" s="123" t="s">
        <v>197</v>
      </c>
      <c r="G17" s="123"/>
      <c r="H17" s="123"/>
      <c r="I17" s="123"/>
      <c r="J17" s="123"/>
      <c r="K17" s="20" t="s">
        <v>350</v>
      </c>
      <c r="L17" s="20" t="s">
        <v>237</v>
      </c>
      <c r="M17" s="20" t="s">
        <v>286</v>
      </c>
      <c r="N17" s="21" t="s">
        <v>151</v>
      </c>
      <c r="P17" s="81" t="s">
        <v>15</v>
      </c>
      <c r="Q17" t="str">
        <f>K17</f>
        <v>(475)</v>
      </c>
      <c r="R17" t="str">
        <f>L17</f>
        <v>(175)</v>
      </c>
      <c r="S17" t="str">
        <f>M17</f>
        <v>(150)</v>
      </c>
      <c r="T17" t="str">
        <f>N17</f>
        <v>(25)</v>
      </c>
      <c r="U17">
        <f t="shared" si="1"/>
        <v>475</v>
      </c>
      <c r="V17">
        <f>IF(L17="＋",0,IF(L17="(＋)",0,ABS(L17)))</f>
        <v>175</v>
      </c>
      <c r="W17">
        <f t="shared" si="1"/>
        <v>150</v>
      </c>
      <c r="X17">
        <f t="shared" si="1"/>
        <v>25</v>
      </c>
    </row>
    <row r="18" spans="2:24" ht="13.95" customHeight="1" x14ac:dyDescent="0.2">
      <c r="B18" s="1">
        <f t="shared" si="2"/>
        <v>8</v>
      </c>
      <c r="C18" s="3"/>
      <c r="D18" s="6"/>
      <c r="E18" s="123"/>
      <c r="F18" s="123" t="s">
        <v>202</v>
      </c>
      <c r="G18" s="123"/>
      <c r="H18" s="123"/>
      <c r="I18" s="123"/>
      <c r="J18" s="123"/>
      <c r="K18" s="20" t="s">
        <v>351</v>
      </c>
      <c r="L18" s="20" t="s">
        <v>352</v>
      </c>
      <c r="M18" s="20" t="s">
        <v>353</v>
      </c>
      <c r="N18" s="21" t="s">
        <v>354</v>
      </c>
      <c r="P18" t="s">
        <v>14</v>
      </c>
      <c r="Q18">
        <f>IF(K18="",0,VALUE(MID(K18,2,LEN(K18)-2)))</f>
        <v>0</v>
      </c>
      <c r="R18">
        <f>IF(L18="",0,VALUE(MID(L18,2,LEN(L18)-2)))</f>
        <v>62</v>
      </c>
      <c r="S18">
        <f>IF(M18="",0,VALUE(MID(M18,2,LEN(M18)-2)))</f>
        <v>37</v>
      </c>
      <c r="T18">
        <f>IF(N18="",0,VALUE(MID(N18,2,LEN(N18)-2)))</f>
        <v>30</v>
      </c>
      <c r="U18">
        <f>IF(K18="＋",0,IF(K18="(＋)",0,ABS(K18)))</f>
        <v>8000</v>
      </c>
      <c r="V18">
        <f>IF(L18="＋",0,IF(L18="(＋)",0,ABS(L18)))</f>
        <v>3625</v>
      </c>
      <c r="W18">
        <f>IF(M18="＋",0,IF(M18="(＋)",0,ABS(M18)))</f>
        <v>2375</v>
      </c>
      <c r="X18">
        <f>IF(N18="＋",0,IF(N18="(＋)",0,ABS(N18)))</f>
        <v>1300</v>
      </c>
    </row>
    <row r="19" spans="2:24" ht="13.5" customHeight="1" x14ac:dyDescent="0.2">
      <c r="B19" s="1">
        <f t="shared" si="2"/>
        <v>9</v>
      </c>
      <c r="C19" s="3"/>
      <c r="D19" s="6"/>
      <c r="E19" s="123"/>
      <c r="F19" s="123" t="s">
        <v>204</v>
      </c>
      <c r="G19" s="123"/>
      <c r="H19" s="123"/>
      <c r="I19" s="123"/>
      <c r="J19" s="123"/>
      <c r="K19" s="20"/>
      <c r="L19" s="20" t="s">
        <v>148</v>
      </c>
      <c r="M19" s="20" t="s">
        <v>148</v>
      </c>
      <c r="N19" s="21" t="s">
        <v>148</v>
      </c>
      <c r="P19" t="s">
        <v>14</v>
      </c>
      <c r="Q19">
        <f t="shared" ref="Q19:T19" si="3">IF(K19="",0,VALUE(MID(K19,2,LEN(K19)-2)))</f>
        <v>0</v>
      </c>
      <c r="R19" t="e">
        <f t="shared" si="3"/>
        <v>#VALUE!</v>
      </c>
      <c r="S19" t="e">
        <f t="shared" si="3"/>
        <v>#VALUE!</v>
      </c>
      <c r="T19" t="e">
        <f t="shared" si="3"/>
        <v>#VALUE!</v>
      </c>
      <c r="U19">
        <f t="shared" si="1"/>
        <v>0</v>
      </c>
      <c r="V19">
        <f t="shared" si="1"/>
        <v>0</v>
      </c>
      <c r="W19">
        <f t="shared" si="1"/>
        <v>0</v>
      </c>
      <c r="X19">
        <f t="shared" si="1"/>
        <v>0</v>
      </c>
    </row>
    <row r="20" spans="2:24" ht="13.95" customHeight="1" x14ac:dyDescent="0.2">
      <c r="B20" s="1">
        <f t="shared" si="2"/>
        <v>10</v>
      </c>
      <c r="C20" s="3"/>
      <c r="D20" s="6"/>
      <c r="E20" s="123"/>
      <c r="F20" s="123" t="s">
        <v>327</v>
      </c>
      <c r="G20" s="123"/>
      <c r="H20" s="123"/>
      <c r="I20" s="123"/>
      <c r="J20" s="123"/>
      <c r="K20" s="20"/>
      <c r="L20" s="20"/>
      <c r="M20" s="20" t="s">
        <v>149</v>
      </c>
      <c r="N20" s="21"/>
      <c r="P20" s="81" t="s">
        <v>15</v>
      </c>
      <c r="Q20">
        <f>K20</f>
        <v>0</v>
      </c>
      <c r="R20">
        <f>L20</f>
        <v>0</v>
      </c>
      <c r="S20" t="str">
        <f>M20</f>
        <v>(＋)</v>
      </c>
      <c r="T20">
        <f>N20</f>
        <v>0</v>
      </c>
      <c r="U20">
        <f t="shared" si="1"/>
        <v>0</v>
      </c>
      <c r="V20">
        <f t="shared" si="1"/>
        <v>0</v>
      </c>
      <c r="W20">
        <f t="shared" si="1"/>
        <v>0</v>
      </c>
      <c r="X20">
        <f t="shared" si="1"/>
        <v>0</v>
      </c>
    </row>
    <row r="21" spans="2:24" ht="13.95" customHeight="1" x14ac:dyDescent="0.2">
      <c r="B21" s="1">
        <f t="shared" si="2"/>
        <v>11</v>
      </c>
      <c r="C21" s="3"/>
      <c r="D21" s="6"/>
      <c r="E21" s="123"/>
      <c r="F21" s="123" t="s">
        <v>140</v>
      </c>
      <c r="G21" s="123"/>
      <c r="H21" s="123"/>
      <c r="I21" s="123"/>
      <c r="J21" s="123"/>
      <c r="K21" s="20" t="s">
        <v>167</v>
      </c>
      <c r="L21" s="20" t="s">
        <v>348</v>
      </c>
      <c r="M21" s="20" t="s">
        <v>355</v>
      </c>
      <c r="N21" s="21" t="s">
        <v>356</v>
      </c>
      <c r="P21" t="s">
        <v>14</v>
      </c>
      <c r="Q21">
        <f t="shared" ref="Q21:T23" si="4">IF(K21="",0,VALUE(MID(K21,2,LEN(K21)-2)))</f>
        <v>125</v>
      </c>
      <c r="R21">
        <f t="shared" si="4"/>
        <v>850</v>
      </c>
      <c r="S21">
        <f t="shared" si="4"/>
        <v>2250</v>
      </c>
      <c r="T21">
        <f t="shared" si="4"/>
        <v>7500</v>
      </c>
      <c r="U21">
        <f t="shared" si="1"/>
        <v>125</v>
      </c>
      <c r="V21">
        <f t="shared" si="1"/>
        <v>850</v>
      </c>
      <c r="W21">
        <f t="shared" si="1"/>
        <v>2250</v>
      </c>
      <c r="X21">
        <f t="shared" si="1"/>
        <v>7500</v>
      </c>
    </row>
    <row r="22" spans="2:24" ht="13.5" customHeight="1" x14ac:dyDescent="0.2">
      <c r="B22" s="1">
        <f t="shared" si="2"/>
        <v>12</v>
      </c>
      <c r="C22" s="3"/>
      <c r="D22" s="6"/>
      <c r="E22" s="123"/>
      <c r="F22" s="123" t="s">
        <v>208</v>
      </c>
      <c r="G22" s="123"/>
      <c r="H22" s="123"/>
      <c r="I22" s="123"/>
      <c r="J22" s="123"/>
      <c r="K22" s="20" t="s">
        <v>233</v>
      </c>
      <c r="L22" s="20" t="s">
        <v>253</v>
      </c>
      <c r="M22" s="20" t="s">
        <v>232</v>
      </c>
      <c r="N22" s="21" t="s">
        <v>151</v>
      </c>
      <c r="Q22">
        <f t="shared" si="4"/>
        <v>200</v>
      </c>
      <c r="R22">
        <f t="shared" si="4"/>
        <v>100</v>
      </c>
      <c r="S22">
        <f t="shared" si="4"/>
        <v>75</v>
      </c>
      <c r="T22">
        <f t="shared" si="4"/>
        <v>25</v>
      </c>
      <c r="U22">
        <f t="shared" si="1"/>
        <v>200</v>
      </c>
      <c r="V22">
        <f t="shared" si="1"/>
        <v>100</v>
      </c>
      <c r="W22">
        <f t="shared" si="1"/>
        <v>75</v>
      </c>
      <c r="X22">
        <f t="shared" si="1"/>
        <v>25</v>
      </c>
    </row>
    <row r="23" spans="2:24" ht="13.5" customHeight="1" x14ac:dyDescent="0.2">
      <c r="B23" s="1">
        <f t="shared" si="2"/>
        <v>13</v>
      </c>
      <c r="C23" s="3"/>
      <c r="D23" s="6"/>
      <c r="E23" s="123"/>
      <c r="F23" s="123" t="s">
        <v>239</v>
      </c>
      <c r="G23" s="131"/>
      <c r="H23" s="123"/>
      <c r="I23" s="123"/>
      <c r="J23" s="123"/>
      <c r="K23" s="20"/>
      <c r="L23" s="20"/>
      <c r="M23" s="20"/>
      <c r="N23" s="21" t="s">
        <v>149</v>
      </c>
      <c r="Q23">
        <f t="shared" si="4"/>
        <v>0</v>
      </c>
      <c r="R23">
        <f>IF(L23="",0,VALUE(MID(L23,2,LEN(L23)-2)))</f>
        <v>0</v>
      </c>
      <c r="S23">
        <f>IF(M23="",0,VALUE(MID(M23,2,LEN(M23)-2)))</f>
        <v>0</v>
      </c>
      <c r="T23" t="e">
        <f>IF(N23="",0,VALUE(MID(N23,2,LEN(N23)-2)))</f>
        <v>#VALUE!</v>
      </c>
      <c r="U23">
        <f>IF(K23="＋",0,IF(K23="(＋)",0,ABS(K23)))</f>
        <v>0</v>
      </c>
      <c r="V23">
        <f>IF(L23="＋",0,IF(L23="(＋)",0,ABS(L23)))</f>
        <v>0</v>
      </c>
      <c r="W23">
        <f>IF(M23="＋",0,IF(M23="(＋)",0,ABS(M23)))</f>
        <v>0</v>
      </c>
      <c r="X23">
        <f>IF(N23="＋",0,IF(N23="(＋)",0,ABS(N23)))</f>
        <v>0</v>
      </c>
    </row>
    <row r="24" spans="2:24" ht="13.95" customHeight="1" x14ac:dyDescent="0.2">
      <c r="B24" s="1">
        <f t="shared" si="2"/>
        <v>14</v>
      </c>
      <c r="C24" s="3"/>
      <c r="D24" s="6"/>
      <c r="E24" s="123"/>
      <c r="F24" s="123" t="s">
        <v>116</v>
      </c>
      <c r="G24" s="123"/>
      <c r="H24" s="123"/>
      <c r="I24" s="123"/>
      <c r="J24" s="123"/>
      <c r="K24" s="20" t="s">
        <v>151</v>
      </c>
      <c r="L24" s="20" t="s">
        <v>150</v>
      </c>
      <c r="M24" s="20" t="s">
        <v>237</v>
      </c>
      <c r="N24" s="21" t="s">
        <v>251</v>
      </c>
      <c r="P24" s="81" t="s">
        <v>15</v>
      </c>
      <c r="Q24" t="str">
        <f>K24</f>
        <v>(25)</v>
      </c>
      <c r="R24" t="str">
        <f>L24</f>
        <v>(50)</v>
      </c>
      <c r="S24" t="str">
        <f>M24</f>
        <v>(175)</v>
      </c>
      <c r="T24" t="str">
        <f>N24</f>
        <v>(400)</v>
      </c>
      <c r="U24">
        <f t="shared" si="1"/>
        <v>25</v>
      </c>
      <c r="V24">
        <f t="shared" si="1"/>
        <v>50</v>
      </c>
      <c r="W24">
        <f t="shared" si="1"/>
        <v>175</v>
      </c>
      <c r="X24">
        <f t="shared" si="1"/>
        <v>400</v>
      </c>
    </row>
    <row r="25" spans="2:24" ht="13.95" customHeight="1" x14ac:dyDescent="0.2">
      <c r="B25" s="1">
        <f t="shared" si="2"/>
        <v>15</v>
      </c>
      <c r="C25" s="3"/>
      <c r="D25" s="6"/>
      <c r="E25" s="123"/>
      <c r="F25" s="123" t="s">
        <v>357</v>
      </c>
      <c r="G25" s="123"/>
      <c r="H25" s="123"/>
      <c r="I25" s="123"/>
      <c r="J25" s="123"/>
      <c r="K25" s="20"/>
      <c r="L25" s="20"/>
      <c r="M25" s="20"/>
      <c r="N25" s="21" t="s">
        <v>150</v>
      </c>
      <c r="P25" t="s">
        <v>14</v>
      </c>
      <c r="Q25">
        <f>IF(K25="",0,VALUE(MID(K25,2,LEN(K25)-2)))</f>
        <v>0</v>
      </c>
      <c r="R25">
        <f>IF(L27="",0,VALUE(MID(L27,2,LEN(L27)-2)))</f>
        <v>375</v>
      </c>
      <c r="S25">
        <f>IF(M25="",0,VALUE(MID(M25,2,LEN(M25)-2)))</f>
        <v>0</v>
      </c>
      <c r="T25">
        <f>IF(N25="",0,VALUE(MID(N25,2,LEN(N25)-2)))</f>
        <v>50</v>
      </c>
      <c r="U25">
        <f t="shared" si="1"/>
        <v>0</v>
      </c>
      <c r="V25">
        <f t="shared" si="1"/>
        <v>0</v>
      </c>
      <c r="W25">
        <f t="shared" si="1"/>
        <v>0</v>
      </c>
      <c r="X25">
        <f t="shared" si="1"/>
        <v>50</v>
      </c>
    </row>
    <row r="26" spans="2:24" ht="13.5" customHeight="1" x14ac:dyDescent="0.2">
      <c r="B26" s="1">
        <f t="shared" si="2"/>
        <v>16</v>
      </c>
      <c r="C26" s="3"/>
      <c r="D26" s="6"/>
      <c r="E26" s="123"/>
      <c r="F26" s="123" t="s">
        <v>109</v>
      </c>
      <c r="G26" s="123"/>
      <c r="H26" s="123"/>
      <c r="I26" s="123"/>
      <c r="J26" s="123"/>
      <c r="K26" s="20" t="s">
        <v>232</v>
      </c>
      <c r="L26" s="20" t="s">
        <v>232</v>
      </c>
      <c r="M26" s="20" t="s">
        <v>149</v>
      </c>
      <c r="N26" s="21"/>
      <c r="U26">
        <f t="shared" si="1"/>
        <v>75</v>
      </c>
      <c r="V26">
        <f t="shared" si="1"/>
        <v>75</v>
      </c>
      <c r="W26">
        <f t="shared" si="1"/>
        <v>0</v>
      </c>
      <c r="X26">
        <f t="shared" si="1"/>
        <v>0</v>
      </c>
    </row>
    <row r="27" spans="2:24" ht="13.5" customHeight="1" x14ac:dyDescent="0.2">
      <c r="B27" s="1">
        <f t="shared" si="2"/>
        <v>17</v>
      </c>
      <c r="C27" s="3"/>
      <c r="D27" s="6"/>
      <c r="E27" s="123"/>
      <c r="F27" s="123" t="s">
        <v>108</v>
      </c>
      <c r="G27" s="123"/>
      <c r="H27" s="123"/>
      <c r="I27" s="123"/>
      <c r="J27" s="123"/>
      <c r="K27" s="20" t="s">
        <v>168</v>
      </c>
      <c r="L27" s="20" t="s">
        <v>279</v>
      </c>
      <c r="M27" s="20" t="s">
        <v>251</v>
      </c>
      <c r="N27" s="21" t="s">
        <v>358</v>
      </c>
      <c r="P27" t="s">
        <v>14</v>
      </c>
      <c r="Q27">
        <f t="shared" ref="Q27:T27" si="5">IF(K27="",0,VALUE(MID(K27,2,LEN(K27)-2)))</f>
        <v>225</v>
      </c>
      <c r="R27" t="e">
        <f>IF(#REF!="",0,VALUE(MID(#REF!,2,LEN(#REF!)-2)))</f>
        <v>#REF!</v>
      </c>
      <c r="S27">
        <f t="shared" si="5"/>
        <v>400</v>
      </c>
      <c r="T27">
        <f t="shared" si="5"/>
        <v>1150</v>
      </c>
      <c r="U27">
        <f t="shared" si="1"/>
        <v>225</v>
      </c>
      <c r="V27">
        <f t="shared" si="1"/>
        <v>375</v>
      </c>
      <c r="W27">
        <f t="shared" si="1"/>
        <v>400</v>
      </c>
      <c r="X27">
        <f t="shared" si="1"/>
        <v>1150</v>
      </c>
    </row>
    <row r="28" spans="2:24" ht="13.5" customHeight="1" x14ac:dyDescent="0.2">
      <c r="B28" s="1">
        <f t="shared" si="2"/>
        <v>18</v>
      </c>
      <c r="C28" s="2" t="s">
        <v>24</v>
      </c>
      <c r="D28" s="2" t="s">
        <v>25</v>
      </c>
      <c r="E28" s="123"/>
      <c r="F28" s="123" t="s">
        <v>107</v>
      </c>
      <c r="G28" s="123"/>
      <c r="H28" s="123"/>
      <c r="I28" s="123"/>
      <c r="J28" s="123"/>
      <c r="K28" s="24">
        <v>1200</v>
      </c>
      <c r="L28" s="24">
        <v>950</v>
      </c>
      <c r="M28" s="24">
        <v>800</v>
      </c>
      <c r="N28" s="115">
        <v>475</v>
      </c>
      <c r="P28" s="81"/>
    </row>
    <row r="29" spans="2:24" ht="13.5" customHeight="1" x14ac:dyDescent="0.2">
      <c r="B29" s="1">
        <f t="shared" si="2"/>
        <v>19</v>
      </c>
      <c r="C29" s="2" t="s">
        <v>26</v>
      </c>
      <c r="D29" s="2" t="s">
        <v>27</v>
      </c>
      <c r="E29" s="123"/>
      <c r="F29" s="123" t="s">
        <v>264</v>
      </c>
      <c r="G29" s="123"/>
      <c r="H29" s="123"/>
      <c r="I29" s="123"/>
      <c r="J29" s="123"/>
      <c r="K29" s="24"/>
      <c r="L29" s="24">
        <v>2</v>
      </c>
      <c r="M29" s="24"/>
      <c r="N29" s="115">
        <v>1</v>
      </c>
      <c r="P29" s="81"/>
      <c r="U29">
        <f>COUNTA(K11:K27)</f>
        <v>9</v>
      </c>
    </row>
    <row r="30" spans="2:24" ht="13.5" customHeight="1" x14ac:dyDescent="0.2">
      <c r="B30" s="1">
        <f t="shared" si="2"/>
        <v>20</v>
      </c>
      <c r="C30" s="6"/>
      <c r="D30" s="6"/>
      <c r="E30" s="123"/>
      <c r="F30" s="123" t="s">
        <v>307</v>
      </c>
      <c r="G30" s="123"/>
      <c r="H30" s="123"/>
      <c r="I30" s="123"/>
      <c r="J30" s="123"/>
      <c r="K30" s="24" t="s">
        <v>148</v>
      </c>
      <c r="L30" s="24"/>
      <c r="M30" s="24"/>
      <c r="N30" s="116"/>
      <c r="P30" s="81"/>
    </row>
    <row r="31" spans="2:24" ht="13.5" customHeight="1" x14ac:dyDescent="0.2">
      <c r="B31" s="1">
        <f t="shared" si="2"/>
        <v>21</v>
      </c>
      <c r="C31" s="6"/>
      <c r="D31" s="6"/>
      <c r="E31" s="123"/>
      <c r="F31" s="123" t="s">
        <v>95</v>
      </c>
      <c r="G31" s="123"/>
      <c r="H31" s="123"/>
      <c r="I31" s="123"/>
      <c r="J31" s="123"/>
      <c r="K31" s="24">
        <v>25</v>
      </c>
      <c r="L31" s="24">
        <v>50</v>
      </c>
      <c r="M31" s="24">
        <v>25</v>
      </c>
      <c r="N31" s="115" t="s">
        <v>148</v>
      </c>
      <c r="P31" s="81"/>
    </row>
    <row r="32" spans="2:24" ht="14.85" customHeight="1" x14ac:dyDescent="0.2">
      <c r="B32" s="1">
        <f t="shared" si="2"/>
        <v>22</v>
      </c>
      <c r="C32" s="2" t="s">
        <v>85</v>
      </c>
      <c r="D32" s="2" t="s">
        <v>16</v>
      </c>
      <c r="E32" s="123"/>
      <c r="F32" s="123" t="s">
        <v>137</v>
      </c>
      <c r="G32" s="123"/>
      <c r="H32" s="123"/>
      <c r="I32" s="123"/>
      <c r="J32" s="123"/>
      <c r="K32" s="24">
        <v>75</v>
      </c>
      <c r="L32" s="24">
        <v>25</v>
      </c>
      <c r="M32" s="24">
        <v>25</v>
      </c>
      <c r="N32" s="115" t="s">
        <v>148</v>
      </c>
    </row>
    <row r="33" spans="2:25" ht="13.5" customHeight="1" x14ac:dyDescent="0.2">
      <c r="B33" s="1">
        <f t="shared" si="2"/>
        <v>23</v>
      </c>
      <c r="C33" s="6"/>
      <c r="D33" s="8" t="s">
        <v>210</v>
      </c>
      <c r="E33" s="123"/>
      <c r="F33" s="123" t="s">
        <v>211</v>
      </c>
      <c r="G33" s="123"/>
      <c r="H33" s="123"/>
      <c r="I33" s="123"/>
      <c r="J33" s="123"/>
      <c r="K33" s="24">
        <v>18</v>
      </c>
      <c r="L33" s="24">
        <v>1</v>
      </c>
      <c r="M33" s="24">
        <v>1</v>
      </c>
      <c r="N33" s="115"/>
      <c r="U33">
        <f>COUNTA(K33)</f>
        <v>1</v>
      </c>
      <c r="V33">
        <f>COUNTA(L33)</f>
        <v>1</v>
      </c>
      <c r="W33">
        <f>COUNTA(M33)</f>
        <v>1</v>
      </c>
      <c r="X33">
        <f>COUNTA(N33)</f>
        <v>0</v>
      </c>
    </row>
    <row r="34" spans="2:25" ht="13.95" customHeight="1" x14ac:dyDescent="0.2">
      <c r="B34" s="1">
        <f t="shared" si="2"/>
        <v>24</v>
      </c>
      <c r="C34" s="6"/>
      <c r="D34" s="2" t="s">
        <v>17</v>
      </c>
      <c r="E34" s="123"/>
      <c r="F34" s="123" t="s">
        <v>212</v>
      </c>
      <c r="G34" s="123"/>
      <c r="H34" s="123"/>
      <c r="I34" s="123"/>
      <c r="J34" s="123"/>
      <c r="K34" s="24">
        <v>25</v>
      </c>
      <c r="L34" s="24">
        <v>125</v>
      </c>
      <c r="M34" s="24">
        <v>75</v>
      </c>
      <c r="N34" s="115">
        <v>25</v>
      </c>
    </row>
    <row r="35" spans="2:25" ht="13.5" customHeight="1" x14ac:dyDescent="0.2">
      <c r="B35" s="1">
        <f t="shared" si="2"/>
        <v>25</v>
      </c>
      <c r="C35" s="6"/>
      <c r="D35" s="6"/>
      <c r="E35" s="123"/>
      <c r="F35" s="123" t="s">
        <v>96</v>
      </c>
      <c r="G35" s="123"/>
      <c r="H35" s="123"/>
      <c r="I35" s="123"/>
      <c r="J35" s="123"/>
      <c r="K35" s="24">
        <v>13250</v>
      </c>
      <c r="L35" s="24">
        <v>14875</v>
      </c>
      <c r="M35" s="24">
        <v>10625</v>
      </c>
      <c r="N35" s="115">
        <v>1475</v>
      </c>
    </row>
    <row r="36" spans="2:25" ht="13.5" customHeight="1" x14ac:dyDescent="0.2">
      <c r="B36" s="1">
        <f t="shared" si="2"/>
        <v>26</v>
      </c>
      <c r="C36" s="6"/>
      <c r="D36" s="6"/>
      <c r="E36" s="123"/>
      <c r="F36" s="123" t="s">
        <v>106</v>
      </c>
      <c r="G36" s="123"/>
      <c r="H36" s="123"/>
      <c r="I36" s="123"/>
      <c r="J36" s="123"/>
      <c r="K36" s="24">
        <v>100</v>
      </c>
      <c r="L36" s="24">
        <v>25</v>
      </c>
      <c r="M36" s="24"/>
      <c r="N36" s="115"/>
    </row>
    <row r="37" spans="2:25" ht="13.95" customHeight="1" x14ac:dyDescent="0.2">
      <c r="B37" s="1">
        <f t="shared" si="2"/>
        <v>27</v>
      </c>
      <c r="C37" s="6"/>
      <c r="D37" s="6"/>
      <c r="E37" s="123"/>
      <c r="F37" s="123" t="s">
        <v>97</v>
      </c>
      <c r="G37" s="123"/>
      <c r="H37" s="123"/>
      <c r="I37" s="123"/>
      <c r="J37" s="123"/>
      <c r="K37" s="24">
        <v>2375</v>
      </c>
      <c r="L37" s="24">
        <v>4000</v>
      </c>
      <c r="M37" s="24">
        <v>3350</v>
      </c>
      <c r="N37" s="115">
        <v>450</v>
      </c>
    </row>
    <row r="38" spans="2:25" ht="13.95" customHeight="1" x14ac:dyDescent="0.2">
      <c r="B38" s="1">
        <f t="shared" si="2"/>
        <v>28</v>
      </c>
      <c r="C38" s="6"/>
      <c r="D38" s="6"/>
      <c r="E38" s="123"/>
      <c r="F38" s="123" t="s">
        <v>359</v>
      </c>
      <c r="G38" s="123"/>
      <c r="H38" s="123"/>
      <c r="I38" s="123"/>
      <c r="J38" s="123"/>
      <c r="K38" s="24">
        <v>1</v>
      </c>
      <c r="L38" s="24"/>
      <c r="M38" s="24"/>
      <c r="N38" s="115"/>
    </row>
    <row r="39" spans="2:25" ht="13.5" customHeight="1" x14ac:dyDescent="0.2">
      <c r="B39" s="1">
        <f t="shared" si="2"/>
        <v>29</v>
      </c>
      <c r="C39" s="6"/>
      <c r="D39" s="6"/>
      <c r="E39" s="123"/>
      <c r="F39" s="123" t="s">
        <v>360</v>
      </c>
      <c r="G39" s="123"/>
      <c r="H39" s="123"/>
      <c r="I39" s="123"/>
      <c r="J39" s="123"/>
      <c r="K39" s="24" t="s">
        <v>148</v>
      </c>
      <c r="L39" s="24" t="s">
        <v>148</v>
      </c>
      <c r="M39" s="24"/>
      <c r="N39" s="115"/>
    </row>
    <row r="40" spans="2:25" ht="13.5" customHeight="1" x14ac:dyDescent="0.2">
      <c r="B40" s="1">
        <f t="shared" si="2"/>
        <v>30</v>
      </c>
      <c r="C40" s="6"/>
      <c r="D40" s="6"/>
      <c r="E40" s="123"/>
      <c r="F40" s="123" t="s">
        <v>18</v>
      </c>
      <c r="G40" s="123"/>
      <c r="H40" s="123"/>
      <c r="I40" s="123"/>
      <c r="J40" s="123"/>
      <c r="K40" s="24">
        <v>300</v>
      </c>
      <c r="L40" s="24">
        <v>2250</v>
      </c>
      <c r="M40" s="24">
        <v>2125</v>
      </c>
      <c r="N40" s="115">
        <v>1050</v>
      </c>
    </row>
    <row r="41" spans="2:25" ht="13.5" customHeight="1" x14ac:dyDescent="0.2">
      <c r="B41" s="1">
        <f t="shared" si="2"/>
        <v>31</v>
      </c>
      <c r="C41" s="6"/>
      <c r="D41" s="6"/>
      <c r="E41" s="123"/>
      <c r="F41" s="123" t="s">
        <v>98</v>
      </c>
      <c r="G41" s="123"/>
      <c r="H41" s="123"/>
      <c r="I41" s="123"/>
      <c r="J41" s="123"/>
      <c r="K41" s="24" t="s">
        <v>148</v>
      </c>
      <c r="L41" s="24">
        <v>200</v>
      </c>
      <c r="M41" s="24">
        <v>450</v>
      </c>
      <c r="N41" s="115">
        <v>250</v>
      </c>
    </row>
    <row r="42" spans="2:25" ht="13.5" customHeight="1" x14ac:dyDescent="0.2">
      <c r="B42" s="1">
        <f t="shared" si="2"/>
        <v>32</v>
      </c>
      <c r="C42" s="6"/>
      <c r="D42" s="6"/>
      <c r="E42" s="123"/>
      <c r="F42" s="123" t="s">
        <v>99</v>
      </c>
      <c r="G42" s="123"/>
      <c r="H42" s="123"/>
      <c r="I42" s="123"/>
      <c r="J42" s="123"/>
      <c r="K42" s="24">
        <v>400</v>
      </c>
      <c r="L42" s="24">
        <v>275</v>
      </c>
      <c r="M42" s="24">
        <v>325</v>
      </c>
      <c r="N42" s="115">
        <v>150</v>
      </c>
    </row>
    <row r="43" spans="2:25" ht="13.95" customHeight="1" x14ac:dyDescent="0.2">
      <c r="B43" s="1">
        <f t="shared" si="2"/>
        <v>33</v>
      </c>
      <c r="C43" s="6"/>
      <c r="D43" s="6"/>
      <c r="E43" s="123"/>
      <c r="F43" s="123" t="s">
        <v>19</v>
      </c>
      <c r="G43" s="123"/>
      <c r="H43" s="123"/>
      <c r="I43" s="123"/>
      <c r="J43" s="123"/>
      <c r="K43" s="24">
        <v>300</v>
      </c>
      <c r="L43" s="24"/>
      <c r="M43" s="24" t="s">
        <v>148</v>
      </c>
      <c r="N43" s="115"/>
    </row>
    <row r="44" spans="2:25" ht="13.95" customHeight="1" x14ac:dyDescent="0.2">
      <c r="B44" s="1">
        <f t="shared" si="2"/>
        <v>34</v>
      </c>
      <c r="C44" s="6"/>
      <c r="D44" s="6"/>
      <c r="E44" s="123"/>
      <c r="F44" s="123" t="s">
        <v>214</v>
      </c>
      <c r="G44" s="123"/>
      <c r="H44" s="123"/>
      <c r="I44" s="123"/>
      <c r="J44" s="123"/>
      <c r="K44" s="24" t="s">
        <v>148</v>
      </c>
      <c r="L44" s="24"/>
      <c r="M44" s="24"/>
      <c r="N44" s="115" t="s">
        <v>148</v>
      </c>
    </row>
    <row r="45" spans="2:25" ht="13.5" customHeight="1" x14ac:dyDescent="0.2">
      <c r="B45" s="1">
        <f t="shared" si="2"/>
        <v>35</v>
      </c>
      <c r="C45" s="6"/>
      <c r="D45" s="6"/>
      <c r="E45" s="123"/>
      <c r="F45" s="123" t="s">
        <v>138</v>
      </c>
      <c r="G45" s="123"/>
      <c r="H45" s="123"/>
      <c r="I45" s="123"/>
      <c r="J45" s="123"/>
      <c r="K45" s="24"/>
      <c r="L45" s="24"/>
      <c r="M45" s="24">
        <v>1</v>
      </c>
      <c r="N45" s="115">
        <v>4</v>
      </c>
    </row>
    <row r="46" spans="2:25" ht="13.5" customHeight="1" x14ac:dyDescent="0.2">
      <c r="B46" s="1">
        <f t="shared" si="2"/>
        <v>36</v>
      </c>
      <c r="C46" s="6"/>
      <c r="D46" s="6"/>
      <c r="E46" s="123"/>
      <c r="F46" s="123" t="s">
        <v>118</v>
      </c>
      <c r="G46" s="123"/>
      <c r="H46" s="123"/>
      <c r="I46" s="123"/>
      <c r="J46" s="123"/>
      <c r="K46" s="24">
        <v>100</v>
      </c>
      <c r="L46" s="24">
        <v>50</v>
      </c>
      <c r="M46" s="24">
        <v>200</v>
      </c>
      <c r="N46" s="115">
        <v>225</v>
      </c>
    </row>
    <row r="47" spans="2:25" ht="13.95" customHeight="1" x14ac:dyDescent="0.2">
      <c r="B47" s="1">
        <f t="shared" si="2"/>
        <v>37</v>
      </c>
      <c r="C47" s="6"/>
      <c r="D47" s="6"/>
      <c r="E47" s="123"/>
      <c r="F47" s="123" t="s">
        <v>154</v>
      </c>
      <c r="G47" s="123"/>
      <c r="H47" s="123"/>
      <c r="I47" s="123"/>
      <c r="J47" s="123"/>
      <c r="K47" s="24" t="s">
        <v>148</v>
      </c>
      <c r="L47" s="24">
        <v>25</v>
      </c>
      <c r="M47" s="24"/>
      <c r="N47" s="115" t="s">
        <v>148</v>
      </c>
    </row>
    <row r="48" spans="2:25" ht="13.95" customHeight="1" x14ac:dyDescent="0.2">
      <c r="B48" s="1">
        <f t="shared" si="2"/>
        <v>38</v>
      </c>
      <c r="C48" s="6"/>
      <c r="D48" s="6"/>
      <c r="E48" s="123"/>
      <c r="F48" s="123" t="s">
        <v>215</v>
      </c>
      <c r="G48" s="123"/>
      <c r="H48" s="123"/>
      <c r="I48" s="123"/>
      <c r="J48" s="123"/>
      <c r="K48" s="24"/>
      <c r="L48" s="24"/>
      <c r="M48" s="24" t="s">
        <v>148</v>
      </c>
      <c r="N48" s="115">
        <v>25</v>
      </c>
      <c r="Y48" s="129"/>
    </row>
    <row r="49" spans="2:29" ht="13.95" customHeight="1" x14ac:dyDescent="0.2">
      <c r="B49" s="1">
        <f t="shared" si="2"/>
        <v>39</v>
      </c>
      <c r="C49" s="6"/>
      <c r="D49" s="6"/>
      <c r="E49" s="123"/>
      <c r="F49" s="123" t="s">
        <v>20</v>
      </c>
      <c r="G49" s="123"/>
      <c r="H49" s="123"/>
      <c r="I49" s="123"/>
      <c r="J49" s="123"/>
      <c r="K49" s="24">
        <v>1625</v>
      </c>
      <c r="L49" s="24">
        <v>250</v>
      </c>
      <c r="M49" s="24">
        <v>350</v>
      </c>
      <c r="N49" s="115">
        <v>100</v>
      </c>
    </row>
    <row r="50" spans="2:29" ht="13.5" customHeight="1" x14ac:dyDescent="0.2">
      <c r="B50" s="1">
        <f t="shared" si="2"/>
        <v>40</v>
      </c>
      <c r="C50" s="6"/>
      <c r="D50" s="6"/>
      <c r="E50" s="123"/>
      <c r="F50" s="123" t="s">
        <v>21</v>
      </c>
      <c r="G50" s="123"/>
      <c r="H50" s="123"/>
      <c r="I50" s="123"/>
      <c r="J50" s="123"/>
      <c r="K50" s="24">
        <v>1250</v>
      </c>
      <c r="L50" s="24">
        <v>800</v>
      </c>
      <c r="M50" s="56">
        <v>800</v>
      </c>
      <c r="N50" s="60">
        <v>600</v>
      </c>
    </row>
    <row r="51" spans="2:29" ht="13.95" customHeight="1" x14ac:dyDescent="0.2">
      <c r="B51" s="1">
        <f t="shared" si="2"/>
        <v>41</v>
      </c>
      <c r="C51" s="6"/>
      <c r="D51" s="6"/>
      <c r="E51" s="123"/>
      <c r="F51" s="123" t="s">
        <v>22</v>
      </c>
      <c r="G51" s="123"/>
      <c r="H51" s="123"/>
      <c r="I51" s="123"/>
      <c r="J51" s="123"/>
      <c r="K51" s="24"/>
      <c r="L51" s="24" t="s">
        <v>148</v>
      </c>
      <c r="M51" s="24"/>
      <c r="N51" s="115" t="s">
        <v>148</v>
      </c>
    </row>
    <row r="52" spans="2:29" ht="13.5" customHeight="1" x14ac:dyDescent="0.2">
      <c r="B52" s="1">
        <f t="shared" si="2"/>
        <v>42</v>
      </c>
      <c r="C52" s="2" t="s">
        <v>76</v>
      </c>
      <c r="D52" s="2" t="s">
        <v>77</v>
      </c>
      <c r="E52" s="123"/>
      <c r="F52" s="123" t="s">
        <v>94</v>
      </c>
      <c r="G52" s="123"/>
      <c r="H52" s="123"/>
      <c r="I52" s="123"/>
      <c r="J52" s="123"/>
      <c r="K52" s="24">
        <v>50</v>
      </c>
      <c r="L52" s="24" t="s">
        <v>148</v>
      </c>
      <c r="M52" s="24" t="s">
        <v>148</v>
      </c>
      <c r="N52" s="115">
        <v>25</v>
      </c>
    </row>
    <row r="53" spans="2:29" ht="13.95" customHeight="1" x14ac:dyDescent="0.2">
      <c r="B53" s="1">
        <f t="shared" si="2"/>
        <v>43</v>
      </c>
      <c r="C53" s="6"/>
      <c r="D53" s="6"/>
      <c r="E53" s="123"/>
      <c r="F53" s="123" t="s">
        <v>143</v>
      </c>
      <c r="G53" s="123"/>
      <c r="H53" s="123"/>
      <c r="I53" s="123"/>
      <c r="J53" s="123"/>
      <c r="K53" s="24">
        <v>25</v>
      </c>
      <c r="L53" s="24"/>
      <c r="M53" s="24" t="s">
        <v>148</v>
      </c>
      <c r="N53" s="115" t="s">
        <v>148</v>
      </c>
    </row>
    <row r="54" spans="2:29" ht="13.95" customHeight="1" x14ac:dyDescent="0.2">
      <c r="B54" s="1">
        <f t="shared" si="2"/>
        <v>44</v>
      </c>
      <c r="C54" s="6"/>
      <c r="D54" s="6"/>
      <c r="E54" s="123"/>
      <c r="F54" s="123" t="s">
        <v>361</v>
      </c>
      <c r="G54" s="123"/>
      <c r="H54" s="123"/>
      <c r="I54" s="123"/>
      <c r="J54" s="123"/>
      <c r="K54" s="24">
        <v>25</v>
      </c>
      <c r="L54" s="24"/>
      <c r="M54" s="24"/>
      <c r="N54" s="115"/>
      <c r="U54">
        <f>COUNTA(K52:K54)</f>
        <v>3</v>
      </c>
      <c r="V54">
        <f>COUNTA(L52:L54)</f>
        <v>1</v>
      </c>
      <c r="W54">
        <f>COUNTA(M52:M54)</f>
        <v>2</v>
      </c>
      <c r="X54">
        <f>COUNTA(N52:N54)</f>
        <v>2</v>
      </c>
    </row>
    <row r="55" spans="2:29" ht="13.95" customHeight="1" x14ac:dyDescent="0.2">
      <c r="B55" s="1">
        <f t="shared" si="2"/>
        <v>45</v>
      </c>
      <c r="C55" s="2" t="s">
        <v>86</v>
      </c>
      <c r="D55" s="2" t="s">
        <v>28</v>
      </c>
      <c r="E55" s="123"/>
      <c r="F55" s="123" t="s">
        <v>362</v>
      </c>
      <c r="G55" s="123"/>
      <c r="H55" s="123"/>
      <c r="I55" s="123"/>
      <c r="J55" s="123"/>
      <c r="K55" s="24" t="s">
        <v>148</v>
      </c>
      <c r="L55" s="24"/>
      <c r="M55" s="24"/>
      <c r="N55" s="115">
        <v>25</v>
      </c>
    </row>
    <row r="56" spans="2:29" ht="13.95" customHeight="1" x14ac:dyDescent="0.2">
      <c r="B56" s="1">
        <f t="shared" si="2"/>
        <v>46</v>
      </c>
      <c r="C56" s="130"/>
      <c r="D56" s="130"/>
      <c r="E56" s="123"/>
      <c r="F56" s="123" t="s">
        <v>113</v>
      </c>
      <c r="G56" s="123"/>
      <c r="H56" s="123"/>
      <c r="I56" s="123"/>
      <c r="J56" s="123"/>
      <c r="K56" s="24" t="s">
        <v>148</v>
      </c>
      <c r="L56" s="24">
        <v>200</v>
      </c>
      <c r="M56" s="24">
        <v>200</v>
      </c>
      <c r="N56" s="115">
        <v>200</v>
      </c>
      <c r="Y56" s="125"/>
    </row>
    <row r="57" spans="2:29" ht="13.95" customHeight="1" x14ac:dyDescent="0.2">
      <c r="B57" s="1">
        <f t="shared" si="2"/>
        <v>47</v>
      </c>
      <c r="C57" s="6"/>
      <c r="D57" s="6"/>
      <c r="E57" s="123"/>
      <c r="F57" s="123" t="s">
        <v>171</v>
      </c>
      <c r="G57" s="123"/>
      <c r="H57" s="123"/>
      <c r="I57" s="123"/>
      <c r="J57" s="123"/>
      <c r="K57" s="24" t="s">
        <v>148</v>
      </c>
      <c r="L57" s="24"/>
      <c r="M57" s="24" t="s">
        <v>148</v>
      </c>
      <c r="N57" s="115" t="s">
        <v>148</v>
      </c>
      <c r="Y57" s="125"/>
    </row>
    <row r="58" spans="2:29" ht="13.95" customHeight="1" x14ac:dyDescent="0.2">
      <c r="B58" s="1">
        <f t="shared" si="2"/>
        <v>48</v>
      </c>
      <c r="C58" s="6"/>
      <c r="D58" s="6"/>
      <c r="E58" s="123"/>
      <c r="F58" s="123" t="s">
        <v>136</v>
      </c>
      <c r="G58" s="123"/>
      <c r="H58" s="123"/>
      <c r="I58" s="123"/>
      <c r="J58" s="123"/>
      <c r="K58" s="24">
        <v>75</v>
      </c>
      <c r="L58" s="24">
        <v>75</v>
      </c>
      <c r="M58" s="24">
        <v>100</v>
      </c>
      <c r="N58" s="115">
        <v>75</v>
      </c>
      <c r="U58" s="126">
        <f>COUNTA($K11:$K60)</f>
        <v>37</v>
      </c>
      <c r="V58" s="126">
        <f>COUNTA($L11:$L60)</f>
        <v>32</v>
      </c>
      <c r="W58" s="126">
        <f>COUNTA($M11:$M60)</f>
        <v>36</v>
      </c>
      <c r="X58" s="126">
        <f>COUNTA($N11:$N60)</f>
        <v>40</v>
      </c>
      <c r="Y58" s="126"/>
      <c r="Z58" s="126"/>
      <c r="AA58" s="126"/>
      <c r="AB58" s="126"/>
      <c r="AC58" s="125"/>
    </row>
    <row r="59" spans="2:29" ht="13.95" customHeight="1" x14ac:dyDescent="0.2">
      <c r="B59" s="1">
        <f t="shared" si="2"/>
        <v>49</v>
      </c>
      <c r="C59" s="6"/>
      <c r="D59" s="6"/>
      <c r="E59" s="123"/>
      <c r="F59" s="123" t="s">
        <v>217</v>
      </c>
      <c r="G59" s="123"/>
      <c r="H59" s="123"/>
      <c r="I59" s="123"/>
      <c r="J59" s="123"/>
      <c r="K59" s="24"/>
      <c r="L59" s="24"/>
      <c r="M59" s="24" t="s">
        <v>148</v>
      </c>
      <c r="N59" s="115" t="s">
        <v>148</v>
      </c>
      <c r="U59" s="125">
        <f>SUM($U11:$U27,$K28:$K60)</f>
        <v>30819</v>
      </c>
      <c r="V59" s="125">
        <f>SUM($V11:$V27,$L28:$L60)</f>
        <v>29778</v>
      </c>
      <c r="W59" s="125">
        <f>SUM($W11:$W27,$M28:$M60)</f>
        <v>25777</v>
      </c>
      <c r="X59" s="125">
        <f>SUM($X11:$X27,$N28:$N60)</f>
        <v>16080</v>
      </c>
      <c r="Y59" s="125"/>
      <c r="Z59" s="125"/>
      <c r="AA59" s="125"/>
      <c r="AB59" s="125"/>
      <c r="AC59" s="125"/>
    </row>
    <row r="60" spans="2:29" ht="13.5" customHeight="1" x14ac:dyDescent="0.2">
      <c r="B60" s="1">
        <f t="shared" si="2"/>
        <v>50</v>
      </c>
      <c r="C60" s="6"/>
      <c r="D60" s="6"/>
      <c r="E60" s="123"/>
      <c r="F60" s="123" t="s">
        <v>83</v>
      </c>
      <c r="G60" s="123"/>
      <c r="H60" s="123"/>
      <c r="I60" s="123"/>
      <c r="J60" s="123"/>
      <c r="K60" s="24" t="s">
        <v>148</v>
      </c>
      <c r="L60" s="24"/>
      <c r="M60" s="24">
        <v>25</v>
      </c>
      <c r="N60" s="115">
        <v>25</v>
      </c>
      <c r="Y60" s="127"/>
    </row>
    <row r="61" spans="2:29" ht="13.95" customHeight="1" x14ac:dyDescent="0.2">
      <c r="B61" s="1">
        <f t="shared" si="2"/>
        <v>51</v>
      </c>
      <c r="C61" s="6"/>
      <c r="D61" s="6"/>
      <c r="E61" s="123"/>
      <c r="F61" s="123" t="s">
        <v>172</v>
      </c>
      <c r="G61" s="123"/>
      <c r="H61" s="123"/>
      <c r="I61" s="123"/>
      <c r="J61" s="123"/>
      <c r="K61" s="24">
        <v>25</v>
      </c>
      <c r="L61" s="24">
        <v>25</v>
      </c>
      <c r="M61" s="24"/>
      <c r="N61" s="115" t="s">
        <v>148</v>
      </c>
      <c r="Y61" s="127"/>
    </row>
    <row r="62" spans="2:29" ht="13.95" customHeight="1" x14ac:dyDescent="0.2">
      <c r="B62" s="1">
        <f t="shared" si="2"/>
        <v>52</v>
      </c>
      <c r="C62" s="6"/>
      <c r="D62" s="6"/>
      <c r="E62" s="123"/>
      <c r="F62" s="123" t="s">
        <v>363</v>
      </c>
      <c r="G62" s="123"/>
      <c r="H62" s="123"/>
      <c r="I62" s="123"/>
      <c r="J62" s="123"/>
      <c r="K62" s="24"/>
      <c r="L62" s="24"/>
      <c r="M62" s="24">
        <v>1</v>
      </c>
      <c r="N62" s="115"/>
      <c r="Y62" s="127"/>
    </row>
    <row r="63" spans="2:29" ht="13.5" customHeight="1" x14ac:dyDescent="0.2">
      <c r="B63" s="1">
        <f t="shared" si="2"/>
        <v>53</v>
      </c>
      <c r="C63" s="6"/>
      <c r="D63" s="6"/>
      <c r="E63" s="123"/>
      <c r="F63" s="123" t="s">
        <v>173</v>
      </c>
      <c r="G63" s="123"/>
      <c r="H63" s="123"/>
      <c r="I63" s="123"/>
      <c r="J63" s="123"/>
      <c r="K63" s="24" t="s">
        <v>148</v>
      </c>
      <c r="L63" s="24"/>
      <c r="M63" s="24">
        <v>200</v>
      </c>
      <c r="N63" s="115"/>
      <c r="Y63" s="127"/>
    </row>
    <row r="64" spans="2:29" ht="13.5" customHeight="1" x14ac:dyDescent="0.2">
      <c r="B64" s="1">
        <f t="shared" si="2"/>
        <v>54</v>
      </c>
      <c r="C64" s="6"/>
      <c r="D64" s="6"/>
      <c r="E64" s="123"/>
      <c r="F64" s="123" t="s">
        <v>329</v>
      </c>
      <c r="G64" s="123"/>
      <c r="H64" s="123"/>
      <c r="I64" s="123"/>
      <c r="J64" s="123"/>
      <c r="K64" s="24" t="s">
        <v>148</v>
      </c>
      <c r="L64" s="24"/>
      <c r="M64" s="24" t="s">
        <v>148</v>
      </c>
      <c r="N64" s="115" t="s">
        <v>148</v>
      </c>
      <c r="Y64" s="127"/>
    </row>
    <row r="65" spans="2:25" ht="13.5" customHeight="1" x14ac:dyDescent="0.2">
      <c r="B65" s="1">
        <f t="shared" si="2"/>
        <v>55</v>
      </c>
      <c r="C65" s="6"/>
      <c r="D65" s="6"/>
      <c r="E65" s="123"/>
      <c r="F65" s="123" t="s">
        <v>219</v>
      </c>
      <c r="G65" s="123"/>
      <c r="H65" s="123"/>
      <c r="I65" s="123"/>
      <c r="J65" s="123"/>
      <c r="K65" s="24">
        <v>100</v>
      </c>
      <c r="L65" s="24" t="s">
        <v>148</v>
      </c>
      <c r="M65" s="24" t="s">
        <v>148</v>
      </c>
      <c r="N65" s="115" t="s">
        <v>148</v>
      </c>
      <c r="Y65" s="127"/>
    </row>
    <row r="66" spans="2:25" ht="13.95" customHeight="1" x14ac:dyDescent="0.2">
      <c r="B66" s="1">
        <f t="shared" si="2"/>
        <v>56</v>
      </c>
      <c r="C66" s="6"/>
      <c r="D66" s="6"/>
      <c r="E66" s="123"/>
      <c r="F66" s="123" t="s">
        <v>220</v>
      </c>
      <c r="G66" s="123"/>
      <c r="H66" s="123"/>
      <c r="I66" s="123"/>
      <c r="J66" s="123"/>
      <c r="K66" s="24" t="s">
        <v>148</v>
      </c>
      <c r="L66" s="24"/>
      <c r="M66" s="24" t="s">
        <v>148</v>
      </c>
      <c r="N66" s="115" t="s">
        <v>148</v>
      </c>
      <c r="Y66" s="125"/>
    </row>
    <row r="67" spans="2:25" ht="13.5" customHeight="1" x14ac:dyDescent="0.2">
      <c r="B67" s="1">
        <f t="shared" si="2"/>
        <v>57</v>
      </c>
      <c r="C67" s="6"/>
      <c r="D67" s="6"/>
      <c r="E67" s="123"/>
      <c r="F67" s="123" t="s">
        <v>100</v>
      </c>
      <c r="G67" s="123"/>
      <c r="H67" s="123"/>
      <c r="I67" s="123"/>
      <c r="J67" s="123"/>
      <c r="K67" s="24">
        <v>400</v>
      </c>
      <c r="L67" s="24">
        <v>100</v>
      </c>
      <c r="M67" s="24">
        <v>600</v>
      </c>
      <c r="N67" s="115">
        <v>1000</v>
      </c>
      <c r="Y67" s="127"/>
    </row>
    <row r="68" spans="2:25" ht="13.5" customHeight="1" x14ac:dyDescent="0.2">
      <c r="B68" s="1">
        <f t="shared" si="2"/>
        <v>58</v>
      </c>
      <c r="C68" s="6"/>
      <c r="D68" s="6"/>
      <c r="E68" s="123"/>
      <c r="F68" s="123" t="s">
        <v>245</v>
      </c>
      <c r="G68" s="123"/>
      <c r="H68" s="123"/>
      <c r="I68" s="123"/>
      <c r="J68" s="123"/>
      <c r="K68" s="24"/>
      <c r="L68" s="24">
        <v>32</v>
      </c>
      <c r="M68" s="24">
        <v>48</v>
      </c>
      <c r="N68" s="115" t="s">
        <v>148</v>
      </c>
      <c r="Y68" s="125"/>
    </row>
    <row r="69" spans="2:25" ht="13.95" customHeight="1" x14ac:dyDescent="0.2">
      <c r="B69" s="1">
        <f t="shared" si="2"/>
        <v>59</v>
      </c>
      <c r="C69" s="6"/>
      <c r="D69" s="6"/>
      <c r="E69" s="123"/>
      <c r="F69" s="123" t="s">
        <v>222</v>
      </c>
      <c r="G69" s="123"/>
      <c r="H69" s="123"/>
      <c r="I69" s="123"/>
      <c r="J69" s="123"/>
      <c r="K69" s="24">
        <v>150</v>
      </c>
      <c r="L69" s="128">
        <v>150</v>
      </c>
      <c r="M69" s="24">
        <v>150</v>
      </c>
      <c r="N69" s="115">
        <v>50</v>
      </c>
      <c r="Y69" s="125"/>
    </row>
    <row r="70" spans="2:25" ht="13.5" customHeight="1" x14ac:dyDescent="0.2">
      <c r="B70" s="1">
        <f t="shared" si="2"/>
        <v>60</v>
      </c>
      <c r="C70" s="6"/>
      <c r="D70" s="6"/>
      <c r="E70" s="123"/>
      <c r="F70" s="123" t="s">
        <v>223</v>
      </c>
      <c r="G70" s="123"/>
      <c r="H70" s="123"/>
      <c r="I70" s="123"/>
      <c r="J70" s="123"/>
      <c r="K70" s="24">
        <v>512</v>
      </c>
      <c r="L70" s="128"/>
      <c r="M70" s="128"/>
      <c r="N70" s="115"/>
      <c r="Y70" s="125"/>
    </row>
    <row r="71" spans="2:25" ht="13.95" customHeight="1" x14ac:dyDescent="0.2">
      <c r="B71" s="1">
        <f t="shared" si="2"/>
        <v>61</v>
      </c>
      <c r="C71" s="6"/>
      <c r="D71" s="6"/>
      <c r="E71" s="123"/>
      <c r="F71" s="123" t="s">
        <v>101</v>
      </c>
      <c r="G71" s="123"/>
      <c r="H71" s="123"/>
      <c r="I71" s="123"/>
      <c r="J71" s="123"/>
      <c r="K71" s="24">
        <v>100</v>
      </c>
      <c r="L71" s="24" t="s">
        <v>148</v>
      </c>
      <c r="M71" s="24">
        <v>100</v>
      </c>
      <c r="N71" s="115" t="s">
        <v>148</v>
      </c>
      <c r="Y71" s="125"/>
    </row>
    <row r="72" spans="2:25" ht="13.5" customHeight="1" x14ac:dyDescent="0.2">
      <c r="B72" s="1">
        <f t="shared" si="2"/>
        <v>62</v>
      </c>
      <c r="C72" s="6"/>
      <c r="D72" s="6"/>
      <c r="E72" s="123"/>
      <c r="F72" s="123" t="s">
        <v>102</v>
      </c>
      <c r="G72" s="123"/>
      <c r="H72" s="123"/>
      <c r="I72" s="123"/>
      <c r="J72" s="123"/>
      <c r="K72" s="24">
        <v>175</v>
      </c>
      <c r="L72" s="24">
        <v>50</v>
      </c>
      <c r="M72" s="24">
        <v>50</v>
      </c>
      <c r="N72" s="115">
        <v>100</v>
      </c>
      <c r="Y72" s="125"/>
    </row>
    <row r="73" spans="2:25" ht="14.25" customHeight="1" x14ac:dyDescent="0.2">
      <c r="B73" s="1">
        <f t="shared" si="2"/>
        <v>63</v>
      </c>
      <c r="C73" s="6"/>
      <c r="D73" s="6"/>
      <c r="E73" s="123"/>
      <c r="F73" s="123" t="s">
        <v>345</v>
      </c>
      <c r="G73" s="123"/>
      <c r="H73" s="123"/>
      <c r="I73" s="123"/>
      <c r="J73" s="123"/>
      <c r="K73" s="24"/>
      <c r="L73" s="24"/>
      <c r="M73" s="24"/>
      <c r="N73" s="115">
        <v>750</v>
      </c>
      <c r="Y73" s="125"/>
    </row>
    <row r="74" spans="2:25" ht="13.5" customHeight="1" x14ac:dyDescent="0.2">
      <c r="B74" s="1">
        <f t="shared" si="2"/>
        <v>64</v>
      </c>
      <c r="C74" s="6"/>
      <c r="D74" s="6"/>
      <c r="E74" s="123"/>
      <c r="F74" s="123" t="s">
        <v>268</v>
      </c>
      <c r="G74" s="123"/>
      <c r="H74" s="123"/>
      <c r="I74" s="123"/>
      <c r="J74" s="123"/>
      <c r="K74" s="24">
        <v>50</v>
      </c>
      <c r="L74" s="24" t="s">
        <v>148</v>
      </c>
      <c r="M74" s="24" t="s">
        <v>148</v>
      </c>
      <c r="N74" s="115"/>
      <c r="Y74" s="125"/>
    </row>
    <row r="75" spans="2:25" ht="13.95" customHeight="1" x14ac:dyDescent="0.2">
      <c r="B75" s="1">
        <f t="shared" si="2"/>
        <v>65</v>
      </c>
      <c r="C75" s="6"/>
      <c r="D75" s="6"/>
      <c r="E75" s="123"/>
      <c r="F75" s="123" t="s">
        <v>142</v>
      </c>
      <c r="G75" s="123"/>
      <c r="H75" s="123"/>
      <c r="I75" s="123"/>
      <c r="J75" s="123"/>
      <c r="K75" s="24">
        <v>40</v>
      </c>
      <c r="L75" s="24" t="s">
        <v>148</v>
      </c>
      <c r="M75" s="24" t="s">
        <v>148</v>
      </c>
      <c r="N75" s="115"/>
      <c r="Y75" s="125"/>
    </row>
    <row r="76" spans="2:25" ht="13.5" customHeight="1" x14ac:dyDescent="0.2">
      <c r="B76" s="1">
        <f t="shared" si="2"/>
        <v>66</v>
      </c>
      <c r="C76" s="6"/>
      <c r="D76" s="6"/>
      <c r="E76" s="123"/>
      <c r="F76" s="123" t="s">
        <v>175</v>
      </c>
      <c r="G76" s="123"/>
      <c r="H76" s="123"/>
      <c r="I76" s="123"/>
      <c r="J76" s="123"/>
      <c r="K76" s="24" t="s">
        <v>148</v>
      </c>
      <c r="L76" s="24"/>
      <c r="M76" s="24"/>
      <c r="N76" s="115"/>
      <c r="Y76" s="125"/>
    </row>
    <row r="77" spans="2:25" ht="13.5" customHeight="1" x14ac:dyDescent="0.2">
      <c r="B77" s="1">
        <f t="shared" ref="B77:B95" si="6">B76+1</f>
        <v>67</v>
      </c>
      <c r="C77" s="6"/>
      <c r="D77" s="6"/>
      <c r="E77" s="123"/>
      <c r="F77" s="123" t="s">
        <v>30</v>
      </c>
      <c r="G77" s="123"/>
      <c r="H77" s="123"/>
      <c r="I77" s="123"/>
      <c r="J77" s="123"/>
      <c r="K77" s="24">
        <v>128</v>
      </c>
      <c r="L77" s="24">
        <v>48</v>
      </c>
      <c r="M77" s="24">
        <v>48</v>
      </c>
      <c r="N77" s="115"/>
      <c r="Y77" s="125"/>
    </row>
    <row r="78" spans="2:25" ht="13.5" customHeight="1" x14ac:dyDescent="0.2">
      <c r="B78" s="1">
        <f t="shared" si="6"/>
        <v>68</v>
      </c>
      <c r="C78" s="6"/>
      <c r="D78" s="6"/>
      <c r="E78" s="123"/>
      <c r="F78" s="123" t="s">
        <v>176</v>
      </c>
      <c r="G78" s="123"/>
      <c r="H78" s="123"/>
      <c r="I78" s="123"/>
      <c r="J78" s="123"/>
      <c r="K78" s="24">
        <v>72</v>
      </c>
      <c r="L78" s="24">
        <v>32</v>
      </c>
      <c r="M78" s="24">
        <v>16</v>
      </c>
      <c r="N78" s="115">
        <v>80</v>
      </c>
      <c r="Y78" s="125"/>
    </row>
    <row r="79" spans="2:25" ht="13.95" customHeight="1" x14ac:dyDescent="0.2">
      <c r="B79" s="1">
        <f t="shared" si="6"/>
        <v>69</v>
      </c>
      <c r="C79" s="6"/>
      <c r="D79" s="6"/>
      <c r="E79" s="123"/>
      <c r="F79" s="123" t="s">
        <v>177</v>
      </c>
      <c r="G79" s="123"/>
      <c r="H79" s="123"/>
      <c r="I79" s="123"/>
      <c r="J79" s="123"/>
      <c r="K79" s="24">
        <v>16</v>
      </c>
      <c r="L79" s="24" t="s">
        <v>148</v>
      </c>
      <c r="M79" s="24" t="s">
        <v>148</v>
      </c>
      <c r="N79" s="115" t="s">
        <v>148</v>
      </c>
      <c r="Y79" s="125"/>
    </row>
    <row r="80" spans="2:25" ht="13.95" customHeight="1" x14ac:dyDescent="0.2">
      <c r="B80" s="1">
        <f t="shared" si="6"/>
        <v>70</v>
      </c>
      <c r="C80" s="6"/>
      <c r="D80" s="6"/>
      <c r="E80" s="123"/>
      <c r="F80" s="123" t="s">
        <v>291</v>
      </c>
      <c r="G80" s="123"/>
      <c r="H80" s="123"/>
      <c r="I80" s="123"/>
      <c r="J80" s="123"/>
      <c r="K80" s="24"/>
      <c r="L80" s="24" t="s">
        <v>148</v>
      </c>
      <c r="M80" s="24"/>
      <c r="N80" s="115">
        <v>25</v>
      </c>
      <c r="Y80" s="125"/>
    </row>
    <row r="81" spans="2:25" ht="13.95" customHeight="1" x14ac:dyDescent="0.2">
      <c r="B81" s="1">
        <f t="shared" si="6"/>
        <v>71</v>
      </c>
      <c r="C81" s="6"/>
      <c r="D81" s="6"/>
      <c r="E81" s="123"/>
      <c r="F81" s="123" t="s">
        <v>309</v>
      </c>
      <c r="G81" s="123"/>
      <c r="H81" s="123"/>
      <c r="I81" s="123"/>
      <c r="J81" s="123"/>
      <c r="K81" s="24" t="s">
        <v>148</v>
      </c>
      <c r="L81" s="24"/>
      <c r="M81" s="24"/>
      <c r="N81" s="115"/>
      <c r="Y81" s="125"/>
    </row>
    <row r="82" spans="2:25" ht="13.95" customHeight="1" x14ac:dyDescent="0.2">
      <c r="B82" s="1">
        <f t="shared" si="6"/>
        <v>72</v>
      </c>
      <c r="C82" s="6"/>
      <c r="D82" s="6"/>
      <c r="E82" s="123"/>
      <c r="F82" s="123" t="s">
        <v>81</v>
      </c>
      <c r="G82" s="123"/>
      <c r="H82" s="123"/>
      <c r="I82" s="123"/>
      <c r="J82" s="123"/>
      <c r="K82" s="24">
        <v>100</v>
      </c>
      <c r="L82" s="24" t="s">
        <v>148</v>
      </c>
      <c r="M82" s="24">
        <v>100</v>
      </c>
      <c r="N82" s="115">
        <v>100</v>
      </c>
      <c r="Y82" s="125"/>
    </row>
    <row r="83" spans="2:25" ht="13.95" customHeight="1" x14ac:dyDescent="0.2">
      <c r="B83" s="1">
        <f t="shared" si="6"/>
        <v>73</v>
      </c>
      <c r="C83" s="6"/>
      <c r="D83" s="6"/>
      <c r="E83" s="123"/>
      <c r="F83" s="123" t="s">
        <v>225</v>
      </c>
      <c r="G83" s="123"/>
      <c r="H83" s="123"/>
      <c r="I83" s="123"/>
      <c r="J83" s="123"/>
      <c r="K83" s="24">
        <v>250</v>
      </c>
      <c r="L83" s="24" t="s">
        <v>148</v>
      </c>
      <c r="M83" s="24" t="s">
        <v>148</v>
      </c>
      <c r="N83" s="115"/>
      <c r="Y83" s="125"/>
    </row>
    <row r="84" spans="2:25" ht="13.95" customHeight="1" x14ac:dyDescent="0.2">
      <c r="B84" s="1">
        <f t="shared" si="6"/>
        <v>74</v>
      </c>
      <c r="C84" s="6"/>
      <c r="D84" s="6"/>
      <c r="E84" s="123"/>
      <c r="F84" s="123" t="s">
        <v>270</v>
      </c>
      <c r="G84" s="123"/>
      <c r="H84" s="123"/>
      <c r="I84" s="123"/>
      <c r="J84" s="123"/>
      <c r="K84" s="24" t="s">
        <v>148</v>
      </c>
      <c r="L84" s="24" t="s">
        <v>148</v>
      </c>
      <c r="M84" s="24" t="s">
        <v>148</v>
      </c>
      <c r="N84" s="115" t="s">
        <v>148</v>
      </c>
      <c r="Y84" s="125"/>
    </row>
    <row r="85" spans="2:25" ht="13.5" customHeight="1" x14ac:dyDescent="0.2">
      <c r="B85" s="1">
        <f t="shared" si="6"/>
        <v>75</v>
      </c>
      <c r="C85" s="6"/>
      <c r="D85" s="6"/>
      <c r="E85" s="123"/>
      <c r="F85" s="123" t="s">
        <v>103</v>
      </c>
      <c r="G85" s="123"/>
      <c r="H85" s="123"/>
      <c r="I85" s="123"/>
      <c r="J85" s="123"/>
      <c r="K85" s="24">
        <v>3600</v>
      </c>
      <c r="L85" s="24">
        <v>1150</v>
      </c>
      <c r="M85" s="24">
        <v>4750</v>
      </c>
      <c r="N85" s="115">
        <v>750</v>
      </c>
      <c r="Y85" s="125"/>
    </row>
    <row r="86" spans="2:25" ht="13.95" customHeight="1" x14ac:dyDescent="0.2">
      <c r="B86" s="1">
        <f t="shared" si="6"/>
        <v>76</v>
      </c>
      <c r="C86" s="6"/>
      <c r="D86" s="6"/>
      <c r="E86" s="123"/>
      <c r="F86" s="123" t="s">
        <v>178</v>
      </c>
      <c r="G86" s="123"/>
      <c r="H86" s="123"/>
      <c r="I86" s="123"/>
      <c r="J86" s="123"/>
      <c r="K86" s="24">
        <v>75</v>
      </c>
      <c r="L86" s="24">
        <v>50</v>
      </c>
      <c r="M86" s="24">
        <v>75</v>
      </c>
      <c r="N86" s="115">
        <v>150</v>
      </c>
      <c r="Y86" s="125"/>
    </row>
    <row r="87" spans="2:25" ht="13.5" customHeight="1" x14ac:dyDescent="0.2">
      <c r="B87" s="1">
        <f t="shared" si="6"/>
        <v>77</v>
      </c>
      <c r="C87" s="6"/>
      <c r="D87" s="6"/>
      <c r="E87" s="123"/>
      <c r="F87" s="123" t="s">
        <v>247</v>
      </c>
      <c r="G87" s="123"/>
      <c r="H87" s="123"/>
      <c r="I87" s="123"/>
      <c r="J87" s="123"/>
      <c r="K87" s="24"/>
      <c r="L87" s="24" t="s">
        <v>148</v>
      </c>
      <c r="M87" s="24" t="s">
        <v>148</v>
      </c>
      <c r="N87" s="115" t="s">
        <v>148</v>
      </c>
      <c r="Y87" s="125"/>
    </row>
    <row r="88" spans="2:25" ht="13.95" customHeight="1" x14ac:dyDescent="0.2">
      <c r="B88" s="1">
        <f t="shared" si="6"/>
        <v>78</v>
      </c>
      <c r="C88" s="6"/>
      <c r="D88" s="6"/>
      <c r="E88" s="123"/>
      <c r="F88" s="123" t="s">
        <v>226</v>
      </c>
      <c r="G88" s="123"/>
      <c r="H88" s="123"/>
      <c r="I88" s="123"/>
      <c r="J88" s="123"/>
      <c r="K88" s="24">
        <v>50</v>
      </c>
      <c r="L88" s="24" t="s">
        <v>148</v>
      </c>
      <c r="M88" s="24" t="s">
        <v>148</v>
      </c>
      <c r="N88" s="115">
        <v>25</v>
      </c>
      <c r="Y88" s="125"/>
    </row>
    <row r="89" spans="2:25" ht="13.5" customHeight="1" x14ac:dyDescent="0.2">
      <c r="B89" s="1">
        <f t="shared" si="6"/>
        <v>79</v>
      </c>
      <c r="C89" s="6"/>
      <c r="D89" s="6"/>
      <c r="E89" s="123"/>
      <c r="F89" s="123" t="s">
        <v>271</v>
      </c>
      <c r="G89" s="123"/>
      <c r="H89" s="123"/>
      <c r="I89" s="123"/>
      <c r="J89" s="123"/>
      <c r="K89" s="24" t="s">
        <v>148</v>
      </c>
      <c r="L89" s="24"/>
      <c r="M89" s="24" t="s">
        <v>148</v>
      </c>
      <c r="N89" s="115"/>
      <c r="Y89" s="125"/>
    </row>
    <row r="90" spans="2:25" ht="13.5" customHeight="1" x14ac:dyDescent="0.2">
      <c r="B90" s="1">
        <f t="shared" si="6"/>
        <v>80</v>
      </c>
      <c r="C90" s="6"/>
      <c r="D90" s="6"/>
      <c r="E90" s="123"/>
      <c r="F90" s="123" t="s">
        <v>332</v>
      </c>
      <c r="G90" s="123"/>
      <c r="H90" s="123"/>
      <c r="I90" s="123"/>
      <c r="J90" s="123"/>
      <c r="K90" s="24"/>
      <c r="L90" s="24">
        <v>100</v>
      </c>
      <c r="M90" s="24"/>
      <c r="N90" s="115"/>
      <c r="Y90" s="125"/>
    </row>
    <row r="91" spans="2:25" ht="13.95" customHeight="1" x14ac:dyDescent="0.2">
      <c r="B91" s="1">
        <f t="shared" si="6"/>
        <v>81</v>
      </c>
      <c r="C91" s="6"/>
      <c r="D91" s="6"/>
      <c r="E91" s="123"/>
      <c r="F91" s="123" t="s">
        <v>179</v>
      </c>
      <c r="G91" s="123"/>
      <c r="H91" s="123"/>
      <c r="I91" s="123"/>
      <c r="J91" s="123"/>
      <c r="K91" s="24"/>
      <c r="L91" s="24" t="s">
        <v>148</v>
      </c>
      <c r="M91" s="24">
        <v>25</v>
      </c>
      <c r="N91" s="115">
        <v>50</v>
      </c>
      <c r="Y91" s="125"/>
    </row>
    <row r="92" spans="2:25" ht="13.5" customHeight="1" x14ac:dyDescent="0.2">
      <c r="B92" s="1">
        <f t="shared" si="6"/>
        <v>82</v>
      </c>
      <c r="C92" s="6"/>
      <c r="D92" s="6"/>
      <c r="E92" s="123"/>
      <c r="F92" s="123" t="s">
        <v>273</v>
      </c>
      <c r="G92" s="123"/>
      <c r="H92" s="123"/>
      <c r="I92" s="123"/>
      <c r="J92" s="123"/>
      <c r="K92" s="24">
        <v>608</v>
      </c>
      <c r="L92" s="24">
        <v>32</v>
      </c>
      <c r="M92" s="24"/>
      <c r="N92" s="115"/>
      <c r="Y92" s="125"/>
    </row>
    <row r="93" spans="2:25" ht="13.95" customHeight="1" x14ac:dyDescent="0.2">
      <c r="B93" s="1">
        <f t="shared" si="6"/>
        <v>83</v>
      </c>
      <c r="C93" s="6"/>
      <c r="D93" s="6"/>
      <c r="E93" s="123"/>
      <c r="F93" s="123" t="s">
        <v>31</v>
      </c>
      <c r="G93" s="123"/>
      <c r="H93" s="123"/>
      <c r="I93" s="123"/>
      <c r="J93" s="123"/>
      <c r="K93" s="24">
        <v>1350</v>
      </c>
      <c r="L93" s="24">
        <v>750</v>
      </c>
      <c r="M93" s="24">
        <v>850</v>
      </c>
      <c r="N93" s="115">
        <v>350</v>
      </c>
      <c r="Y93" s="125"/>
    </row>
    <row r="94" spans="2:25" ht="13.95" customHeight="1" x14ac:dyDescent="0.2">
      <c r="B94" s="1">
        <f t="shared" si="6"/>
        <v>84</v>
      </c>
      <c r="C94" s="2" t="s">
        <v>72</v>
      </c>
      <c r="D94" s="2" t="s">
        <v>73</v>
      </c>
      <c r="E94" s="123"/>
      <c r="F94" s="123" t="s">
        <v>110</v>
      </c>
      <c r="G94" s="123"/>
      <c r="H94" s="123"/>
      <c r="I94" s="123"/>
      <c r="J94" s="123"/>
      <c r="K94" s="24"/>
      <c r="L94" s="24"/>
      <c r="M94" s="24">
        <v>1</v>
      </c>
      <c r="N94" s="115">
        <v>1</v>
      </c>
    </row>
    <row r="95" spans="2:25" ht="13.5" customHeight="1" thickBot="1" x14ac:dyDescent="0.25">
      <c r="B95" s="1">
        <f t="shared" si="6"/>
        <v>85</v>
      </c>
      <c r="C95" s="2" t="s">
        <v>32</v>
      </c>
      <c r="D95" s="2" t="s">
        <v>33</v>
      </c>
      <c r="E95" s="123"/>
      <c r="F95" s="123" t="s">
        <v>227</v>
      </c>
      <c r="G95" s="123"/>
      <c r="H95" s="123"/>
      <c r="I95" s="123"/>
      <c r="J95" s="123"/>
      <c r="K95" s="24">
        <v>1</v>
      </c>
      <c r="L95" s="24"/>
      <c r="M95" s="24"/>
      <c r="N95" s="115">
        <v>1</v>
      </c>
    </row>
    <row r="96" spans="2:25" ht="13.95" customHeight="1" x14ac:dyDescent="0.2">
      <c r="B96" s="83"/>
      <c r="C96" s="84"/>
      <c r="D96" s="84"/>
      <c r="E96" s="23"/>
      <c r="F96" s="23"/>
      <c r="G96" s="23"/>
      <c r="H96" s="23"/>
      <c r="I96" s="23"/>
      <c r="J96" s="23"/>
      <c r="K96" s="23"/>
      <c r="L96" s="23"/>
      <c r="M96" s="23"/>
      <c r="N96" s="23"/>
      <c r="U96">
        <f>COUNTA(K11:K122)</f>
        <v>81</v>
      </c>
      <c r="V96">
        <f>COUNTA(L11:L122)</f>
        <v>70</v>
      </c>
      <c r="W96">
        <f>COUNTA(M11:M122)</f>
        <v>76</v>
      </c>
      <c r="X96">
        <f>COUNTA(N11:N122)</f>
        <v>77</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SUM(U11:U27,K28:K122)</f>
        <v>38993</v>
      </c>
      <c r="V100">
        <f>SUM(V11:V27,L28:L122)</f>
        <v>32749</v>
      </c>
      <c r="W100">
        <f>SUM(W11:W27,M28:M122)</f>
        <v>32992</v>
      </c>
      <c r="X100">
        <f>SUM(X11:X27,N28:N122)</f>
        <v>20181</v>
      </c>
    </row>
    <row r="101" spans="2:24" ht="18" customHeight="1" thickBot="1" x14ac:dyDescent="0.25">
      <c r="B101" s="71"/>
      <c r="C101" s="22"/>
      <c r="D101" s="163" t="s">
        <v>2</v>
      </c>
      <c r="E101" s="163"/>
      <c r="F101" s="163"/>
      <c r="G101" s="163"/>
      <c r="H101" s="22"/>
      <c r="I101" s="22"/>
      <c r="J101" s="72"/>
      <c r="K101" s="33" t="str">
        <f>K5</f>
        <v>2022.8.22</v>
      </c>
      <c r="L101" s="33" t="str">
        <f>L5</f>
        <v>2022.8.22</v>
      </c>
      <c r="M101" s="33" t="str">
        <f>M5</f>
        <v>2022.8.22</v>
      </c>
      <c r="N101" s="132" t="str">
        <f>N5</f>
        <v>2022.8.22</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95" customHeight="1" x14ac:dyDescent="0.2">
      <c r="B103" s="1">
        <f>B95+1</f>
        <v>86</v>
      </c>
      <c r="C103" s="6" t="s">
        <v>32</v>
      </c>
      <c r="D103" s="6" t="s">
        <v>33</v>
      </c>
      <c r="E103" s="123"/>
      <c r="F103" s="123" t="s">
        <v>313</v>
      </c>
      <c r="G103" s="123"/>
      <c r="H103" s="123"/>
      <c r="I103" s="123"/>
      <c r="J103" s="123"/>
      <c r="K103" s="24"/>
      <c r="L103" s="24" t="s">
        <v>148</v>
      </c>
      <c r="M103" s="24"/>
      <c r="N103" s="115"/>
    </row>
    <row r="104" spans="2:24" ht="14.25" customHeight="1" x14ac:dyDescent="0.2">
      <c r="B104" s="1">
        <f t="shared" ref="B104:B122" si="7">B103+1</f>
        <v>87</v>
      </c>
      <c r="C104" s="6"/>
      <c r="D104" s="6"/>
      <c r="E104" s="123"/>
      <c r="F104" s="123" t="s">
        <v>159</v>
      </c>
      <c r="G104" s="123"/>
      <c r="H104" s="123"/>
      <c r="I104" s="123"/>
      <c r="J104" s="123"/>
      <c r="K104" s="24">
        <v>1</v>
      </c>
      <c r="L104" s="24"/>
      <c r="M104" s="24">
        <v>2</v>
      </c>
      <c r="N104" s="115"/>
    </row>
    <row r="105" spans="2:24" ht="13.5" customHeight="1" x14ac:dyDescent="0.2">
      <c r="B105" s="1">
        <f t="shared" si="7"/>
        <v>88</v>
      </c>
      <c r="C105" s="6"/>
      <c r="D105" s="6"/>
      <c r="E105" s="123"/>
      <c r="F105" s="123" t="s">
        <v>181</v>
      </c>
      <c r="G105" s="123"/>
      <c r="H105" s="123"/>
      <c r="I105" s="123"/>
      <c r="J105" s="123"/>
      <c r="K105" s="24"/>
      <c r="L105" s="24"/>
      <c r="M105" s="24">
        <v>1</v>
      </c>
      <c r="N105" s="115">
        <v>1</v>
      </c>
    </row>
    <row r="106" spans="2:24" ht="13.95" customHeight="1" x14ac:dyDescent="0.2">
      <c r="B106" s="1">
        <f t="shared" si="7"/>
        <v>89</v>
      </c>
      <c r="C106" s="6"/>
      <c r="D106" s="6"/>
      <c r="E106" s="123"/>
      <c r="F106" s="123" t="s">
        <v>114</v>
      </c>
      <c r="G106" s="123"/>
      <c r="H106" s="123"/>
      <c r="I106" s="123"/>
      <c r="J106" s="123"/>
      <c r="K106" s="24">
        <v>10</v>
      </c>
      <c r="L106" s="24">
        <v>3</v>
      </c>
      <c r="M106" s="24">
        <v>5</v>
      </c>
      <c r="N106" s="115">
        <v>1</v>
      </c>
    </row>
    <row r="107" spans="2:24" ht="13.95" customHeight="1" x14ac:dyDescent="0.2">
      <c r="B107" s="1">
        <f t="shared" si="7"/>
        <v>90</v>
      </c>
      <c r="C107" s="6"/>
      <c r="D107" s="6"/>
      <c r="E107" s="123"/>
      <c r="F107" s="123" t="s">
        <v>182</v>
      </c>
      <c r="G107" s="123"/>
      <c r="H107" s="123"/>
      <c r="I107" s="123"/>
      <c r="J107" s="123"/>
      <c r="K107" s="24" t="s">
        <v>148</v>
      </c>
      <c r="L107" s="24"/>
      <c r="M107" s="24"/>
      <c r="N107" s="115"/>
    </row>
    <row r="108" spans="2:24" ht="13.95" customHeight="1" x14ac:dyDescent="0.2">
      <c r="B108" s="1">
        <f t="shared" si="7"/>
        <v>91</v>
      </c>
      <c r="C108" s="6"/>
      <c r="D108" s="6"/>
      <c r="E108" s="123"/>
      <c r="F108" s="123" t="s">
        <v>274</v>
      </c>
      <c r="G108" s="123"/>
      <c r="H108" s="123"/>
      <c r="I108" s="123"/>
      <c r="J108" s="123"/>
      <c r="K108" s="24" t="s">
        <v>148</v>
      </c>
      <c r="L108" s="24"/>
      <c r="M108" s="24"/>
      <c r="N108" s="115"/>
    </row>
    <row r="109" spans="2:24" ht="13.95" customHeight="1" x14ac:dyDescent="0.2">
      <c r="B109" s="1">
        <f t="shared" si="7"/>
        <v>92</v>
      </c>
      <c r="C109" s="6"/>
      <c r="D109" s="6"/>
      <c r="E109" s="123"/>
      <c r="F109" s="123" t="s">
        <v>183</v>
      </c>
      <c r="G109" s="123"/>
      <c r="H109" s="123"/>
      <c r="I109" s="123"/>
      <c r="J109" s="123"/>
      <c r="K109" s="24" t="s">
        <v>148</v>
      </c>
      <c r="L109" s="24">
        <v>2</v>
      </c>
      <c r="M109" s="24">
        <v>7</v>
      </c>
      <c r="N109" s="115">
        <v>3</v>
      </c>
    </row>
    <row r="110" spans="2:24" ht="13.5" customHeight="1" x14ac:dyDescent="0.2">
      <c r="B110" s="1">
        <f t="shared" si="7"/>
        <v>93</v>
      </c>
      <c r="C110" s="6"/>
      <c r="D110" s="6"/>
      <c r="E110" s="123"/>
      <c r="F110" s="123" t="s">
        <v>364</v>
      </c>
      <c r="G110" s="123"/>
      <c r="H110" s="123"/>
      <c r="I110" s="123"/>
      <c r="J110" s="123"/>
      <c r="K110" s="24"/>
      <c r="L110" s="24" t="s">
        <v>148</v>
      </c>
      <c r="M110" s="24"/>
      <c r="N110" s="115"/>
    </row>
    <row r="111" spans="2:24" ht="13.5" customHeight="1" x14ac:dyDescent="0.2">
      <c r="B111" s="1">
        <f t="shared" si="7"/>
        <v>94</v>
      </c>
      <c r="C111" s="6"/>
      <c r="D111" s="6"/>
      <c r="E111" s="123"/>
      <c r="F111" s="123" t="s">
        <v>34</v>
      </c>
      <c r="G111" s="123"/>
      <c r="H111" s="123"/>
      <c r="I111" s="123"/>
      <c r="J111" s="123"/>
      <c r="K111" s="24">
        <v>3</v>
      </c>
      <c r="L111" s="24"/>
      <c r="M111" s="24">
        <v>1</v>
      </c>
      <c r="N111" s="115"/>
    </row>
    <row r="112" spans="2:24" ht="13.5" customHeight="1" x14ac:dyDescent="0.2">
      <c r="B112" s="1">
        <f t="shared" si="7"/>
        <v>95</v>
      </c>
      <c r="C112" s="2" t="s">
        <v>132</v>
      </c>
      <c r="D112" s="2" t="s">
        <v>184</v>
      </c>
      <c r="E112" s="123"/>
      <c r="F112" s="123" t="s">
        <v>185</v>
      </c>
      <c r="G112" s="123"/>
      <c r="H112" s="123"/>
      <c r="I112" s="123"/>
      <c r="J112" s="123"/>
      <c r="K112" s="24"/>
      <c r="L112" s="24"/>
      <c r="M112" s="24"/>
      <c r="N112" s="115" t="s">
        <v>148</v>
      </c>
    </row>
    <row r="113" spans="2:24" ht="13.5" customHeight="1" x14ac:dyDescent="0.2">
      <c r="B113" s="1">
        <f t="shared" si="7"/>
        <v>96</v>
      </c>
      <c r="C113" s="6"/>
      <c r="D113" s="2" t="s">
        <v>186</v>
      </c>
      <c r="E113" s="123"/>
      <c r="F113" s="123" t="s">
        <v>187</v>
      </c>
      <c r="G113" s="123"/>
      <c r="H113" s="123"/>
      <c r="I113" s="123"/>
      <c r="J113" s="123"/>
      <c r="K113" s="24">
        <v>1</v>
      </c>
      <c r="L113" s="24" t="s">
        <v>148</v>
      </c>
      <c r="M113" s="24">
        <v>1</v>
      </c>
      <c r="N113" s="115"/>
    </row>
    <row r="114" spans="2:24" ht="13.5" customHeight="1" x14ac:dyDescent="0.2">
      <c r="B114" s="1">
        <f t="shared" si="7"/>
        <v>97</v>
      </c>
      <c r="C114" s="6"/>
      <c r="D114" s="2" t="s">
        <v>35</v>
      </c>
      <c r="E114" s="123"/>
      <c r="F114" s="123" t="s">
        <v>112</v>
      </c>
      <c r="G114" s="123"/>
      <c r="H114" s="123"/>
      <c r="I114" s="123"/>
      <c r="J114" s="123"/>
      <c r="K114" s="24">
        <v>7</v>
      </c>
      <c r="L114" s="24">
        <v>7</v>
      </c>
      <c r="M114" s="24">
        <v>9</v>
      </c>
      <c r="N114" s="115">
        <v>10</v>
      </c>
    </row>
    <row r="115" spans="2:24" ht="13.5" customHeight="1" x14ac:dyDescent="0.2">
      <c r="B115" s="1">
        <f t="shared" si="7"/>
        <v>98</v>
      </c>
      <c r="C115" s="6"/>
      <c r="D115" s="6"/>
      <c r="E115" s="123"/>
      <c r="F115" s="123" t="s">
        <v>365</v>
      </c>
      <c r="G115" s="123"/>
      <c r="H115" s="123"/>
      <c r="I115" s="123"/>
      <c r="J115" s="123"/>
      <c r="K115" s="24" t="s">
        <v>148</v>
      </c>
      <c r="L115" s="24"/>
      <c r="M115" s="24"/>
      <c r="N115" s="115">
        <v>4</v>
      </c>
    </row>
    <row r="116" spans="2:24" ht="13.5" customHeight="1" x14ac:dyDescent="0.2">
      <c r="B116" s="1">
        <f t="shared" si="7"/>
        <v>99</v>
      </c>
      <c r="C116" s="6"/>
      <c r="D116" s="7"/>
      <c r="E116" s="123"/>
      <c r="F116" s="123" t="s">
        <v>36</v>
      </c>
      <c r="G116" s="123"/>
      <c r="H116" s="123"/>
      <c r="I116" s="123"/>
      <c r="J116" s="123"/>
      <c r="K116" s="24">
        <v>25</v>
      </c>
      <c r="L116" s="24"/>
      <c r="M116" s="24"/>
      <c r="N116" s="115">
        <v>50</v>
      </c>
    </row>
    <row r="117" spans="2:24" ht="13.5" customHeight="1" x14ac:dyDescent="0.2">
      <c r="B117" s="1">
        <f t="shared" si="7"/>
        <v>100</v>
      </c>
      <c r="C117" s="7"/>
      <c r="D117" s="8" t="s">
        <v>37</v>
      </c>
      <c r="E117" s="123"/>
      <c r="F117" s="123" t="s">
        <v>38</v>
      </c>
      <c r="G117" s="123"/>
      <c r="H117" s="123"/>
      <c r="I117" s="123"/>
      <c r="J117" s="123"/>
      <c r="K117" s="24">
        <v>75</v>
      </c>
      <c r="L117" s="24">
        <v>25</v>
      </c>
      <c r="M117" s="24">
        <v>25</v>
      </c>
      <c r="N117" s="115">
        <v>50</v>
      </c>
    </row>
    <row r="118" spans="2:24" ht="13.95" customHeight="1" x14ac:dyDescent="0.2">
      <c r="B118" s="1">
        <f t="shared" si="7"/>
        <v>101</v>
      </c>
      <c r="C118" s="2" t="s">
        <v>0</v>
      </c>
      <c r="D118" s="2" t="s">
        <v>229</v>
      </c>
      <c r="E118" s="123"/>
      <c r="F118" s="123" t="s">
        <v>230</v>
      </c>
      <c r="G118" s="123"/>
      <c r="H118" s="123"/>
      <c r="I118" s="123"/>
      <c r="J118" s="123"/>
      <c r="K118" s="24" t="s">
        <v>148</v>
      </c>
      <c r="L118" s="24">
        <v>25</v>
      </c>
      <c r="M118" s="24"/>
      <c r="N118" s="115"/>
    </row>
    <row r="119" spans="2:24" ht="13.5" customHeight="1" x14ac:dyDescent="0.2">
      <c r="B119" s="1">
        <f t="shared" si="7"/>
        <v>102</v>
      </c>
      <c r="C119" s="6"/>
      <c r="D119" s="8" t="s">
        <v>39</v>
      </c>
      <c r="E119" s="123"/>
      <c r="F119" s="123" t="s">
        <v>40</v>
      </c>
      <c r="G119" s="123"/>
      <c r="H119" s="123"/>
      <c r="I119" s="123"/>
      <c r="J119" s="123"/>
      <c r="K119" s="24"/>
      <c r="L119" s="24" t="s">
        <v>148</v>
      </c>
      <c r="M119" s="24">
        <v>25</v>
      </c>
      <c r="N119" s="115" t="s">
        <v>148</v>
      </c>
      <c r="U119">
        <f>COUNTA(K94:K119)</f>
        <v>15</v>
      </c>
      <c r="V119">
        <f>COUNTA(L94:L119)</f>
        <v>11</v>
      </c>
      <c r="W119">
        <f>COUNTA(M94:M119)</f>
        <v>12</v>
      </c>
      <c r="X119">
        <f>COUNTA(N94:N119)</f>
        <v>13</v>
      </c>
    </row>
    <row r="120" spans="2:24" ht="13.5" customHeight="1" x14ac:dyDescent="0.2">
      <c r="B120" s="1">
        <f t="shared" si="7"/>
        <v>103</v>
      </c>
      <c r="C120" s="152" t="s">
        <v>41</v>
      </c>
      <c r="D120" s="153"/>
      <c r="E120" s="123"/>
      <c r="F120" s="123" t="s">
        <v>42</v>
      </c>
      <c r="G120" s="123"/>
      <c r="H120" s="123"/>
      <c r="I120" s="123"/>
      <c r="J120" s="123"/>
      <c r="K120" s="24">
        <v>50</v>
      </c>
      <c r="L120" s="24">
        <v>200</v>
      </c>
      <c r="M120" s="24" t="s">
        <v>148</v>
      </c>
      <c r="N120" s="115">
        <v>250</v>
      </c>
    </row>
    <row r="121" spans="2:24" ht="13.5" customHeight="1" x14ac:dyDescent="0.2">
      <c r="B121" s="1">
        <f t="shared" si="7"/>
        <v>104</v>
      </c>
      <c r="C121" s="3"/>
      <c r="D121" s="82"/>
      <c r="E121" s="123"/>
      <c r="F121" s="123" t="s">
        <v>43</v>
      </c>
      <c r="G121" s="123"/>
      <c r="H121" s="123"/>
      <c r="I121" s="123"/>
      <c r="J121" s="123"/>
      <c r="K121" s="24">
        <v>50</v>
      </c>
      <c r="L121" s="24">
        <v>150</v>
      </c>
      <c r="M121" s="24">
        <v>50</v>
      </c>
      <c r="N121" s="115">
        <v>50</v>
      </c>
    </row>
    <row r="122" spans="2:24" ht="13.95" customHeight="1" thickBot="1" x14ac:dyDescent="0.25">
      <c r="B122" s="138">
        <f t="shared" si="7"/>
        <v>105</v>
      </c>
      <c r="C122" s="139"/>
      <c r="D122" s="140"/>
      <c r="E122" s="9"/>
      <c r="F122" s="9" t="s">
        <v>74</v>
      </c>
      <c r="G122" s="9"/>
      <c r="H122" s="9"/>
      <c r="I122" s="9"/>
      <c r="J122" s="9"/>
      <c r="K122" s="141">
        <v>150</v>
      </c>
      <c r="L122" s="141">
        <v>40</v>
      </c>
      <c r="M122" s="141">
        <v>75</v>
      </c>
      <c r="N122" s="142">
        <v>250</v>
      </c>
    </row>
    <row r="123" spans="2:24" ht="19.95" customHeight="1" thickTop="1" x14ac:dyDescent="0.2">
      <c r="B123" s="154" t="s">
        <v>45</v>
      </c>
      <c r="C123" s="155"/>
      <c r="D123" s="155"/>
      <c r="E123" s="155"/>
      <c r="F123" s="155"/>
      <c r="G123" s="155"/>
      <c r="H123" s="155"/>
      <c r="I123" s="155"/>
      <c r="J123" s="80"/>
      <c r="K123" s="32">
        <f>SUM(K124:K132)</f>
        <v>38993</v>
      </c>
      <c r="L123" s="32">
        <f>SUM(L124:L132)</f>
        <v>32749</v>
      </c>
      <c r="M123" s="32">
        <f>SUM(M124:M132)</f>
        <v>32992</v>
      </c>
      <c r="N123" s="143">
        <f>SUM(N124:N132)</f>
        <v>20181</v>
      </c>
    </row>
    <row r="124" spans="2:24" ht="13.95" customHeight="1" x14ac:dyDescent="0.2">
      <c r="B124" s="156" t="s">
        <v>46</v>
      </c>
      <c r="C124" s="157"/>
      <c r="D124" s="158"/>
      <c r="E124" s="12"/>
      <c r="F124" s="13"/>
      <c r="G124" s="149" t="s">
        <v>13</v>
      </c>
      <c r="H124" s="149"/>
      <c r="I124" s="13"/>
      <c r="J124" s="14"/>
      <c r="K124" s="4">
        <f>SUM(U$11:U$27)</f>
        <v>9600</v>
      </c>
      <c r="L124" s="4">
        <f>SUM(V$11:V$27)</f>
        <v>5600</v>
      </c>
      <c r="M124" s="4">
        <f>SUM(W$11:W$27)</f>
        <v>6300</v>
      </c>
      <c r="N124" s="5">
        <f>SUM(X$11:X$27)</f>
        <v>10900</v>
      </c>
    </row>
    <row r="125" spans="2:24" ht="13.95" customHeight="1" x14ac:dyDescent="0.2">
      <c r="B125" s="86"/>
      <c r="C125" s="64"/>
      <c r="D125" s="87"/>
      <c r="E125" s="15"/>
      <c r="F125" s="123"/>
      <c r="G125" s="149" t="s">
        <v>25</v>
      </c>
      <c r="H125" s="149"/>
      <c r="I125" s="119"/>
      <c r="J125" s="16"/>
      <c r="K125" s="4">
        <f>SUM(K$28)</f>
        <v>1200</v>
      </c>
      <c r="L125" s="4">
        <f>SUM(L$28)</f>
        <v>950</v>
      </c>
      <c r="M125" s="4">
        <f>SUM(M$28)</f>
        <v>800</v>
      </c>
      <c r="N125" s="5">
        <f>SUM(N$28)</f>
        <v>475</v>
      </c>
    </row>
    <row r="126" spans="2:24" ht="13.95" customHeight="1" x14ac:dyDescent="0.2">
      <c r="B126" s="86"/>
      <c r="C126" s="64"/>
      <c r="D126" s="87"/>
      <c r="E126" s="15"/>
      <c r="F126" s="123"/>
      <c r="G126" s="149" t="s">
        <v>27</v>
      </c>
      <c r="H126" s="149"/>
      <c r="I126" s="13"/>
      <c r="J126" s="14"/>
      <c r="K126" s="4">
        <f>SUM(K$29:K$31)</f>
        <v>25</v>
      </c>
      <c r="L126" s="4">
        <f>SUM(L$29:L$31)</f>
        <v>52</v>
      </c>
      <c r="M126" s="4">
        <f>SUM(M$29:M$31)</f>
        <v>25</v>
      </c>
      <c r="N126" s="5">
        <f>SUM(N$29:N$31)</f>
        <v>1</v>
      </c>
    </row>
    <row r="127" spans="2:24" ht="13.95" customHeight="1" x14ac:dyDescent="0.2">
      <c r="B127" s="86"/>
      <c r="C127" s="64"/>
      <c r="D127" s="87"/>
      <c r="E127" s="15"/>
      <c r="F127" s="123"/>
      <c r="G127" s="149" t="s">
        <v>79</v>
      </c>
      <c r="H127" s="149"/>
      <c r="I127" s="13"/>
      <c r="J127" s="14"/>
      <c r="K127" s="4">
        <f>SUM(K$32:K$32)</f>
        <v>75</v>
      </c>
      <c r="L127" s="4">
        <f>SUM(L$32:L$32)</f>
        <v>25</v>
      </c>
      <c r="M127" s="4">
        <f>SUM(M$32:M$32)</f>
        <v>25</v>
      </c>
      <c r="N127" s="5">
        <f>SUM(N$32:N$32)</f>
        <v>0</v>
      </c>
    </row>
    <row r="128" spans="2:24" ht="13.95" customHeight="1" x14ac:dyDescent="0.2">
      <c r="B128" s="86"/>
      <c r="C128" s="64"/>
      <c r="D128" s="87"/>
      <c r="E128" s="15"/>
      <c r="F128" s="123"/>
      <c r="G128" s="149" t="s">
        <v>80</v>
      </c>
      <c r="H128" s="149"/>
      <c r="I128" s="13"/>
      <c r="J128" s="14"/>
      <c r="K128" s="4">
        <f>SUM(K34:K51)</f>
        <v>19726</v>
      </c>
      <c r="L128" s="4">
        <f>SUM(L$34:L$51)</f>
        <v>22875</v>
      </c>
      <c r="M128" s="4">
        <f>SUM(M$34:M$51)</f>
        <v>18301</v>
      </c>
      <c r="N128" s="5">
        <f>SUM(N$34:N$51)</f>
        <v>4354</v>
      </c>
    </row>
    <row r="129" spans="2:14" ht="13.95" customHeight="1" x14ac:dyDescent="0.2">
      <c r="B129" s="86"/>
      <c r="C129" s="64"/>
      <c r="D129" s="87"/>
      <c r="E129" s="15"/>
      <c r="F129" s="123"/>
      <c r="G129" s="149" t="s">
        <v>77</v>
      </c>
      <c r="H129" s="149"/>
      <c r="I129" s="13"/>
      <c r="J129" s="14"/>
      <c r="K129" s="4">
        <f>SUM(K$52:K$54)</f>
        <v>100</v>
      </c>
      <c r="L129" s="4">
        <f>SUM(L$52:L$54)</f>
        <v>0</v>
      </c>
      <c r="M129" s="4">
        <f>SUM(M$52:M$54)</f>
        <v>0</v>
      </c>
      <c r="N129" s="5">
        <f>SUM(N$52:N$54)</f>
        <v>25</v>
      </c>
    </row>
    <row r="130" spans="2:14" ht="13.95" customHeight="1" x14ac:dyDescent="0.2">
      <c r="B130" s="86"/>
      <c r="C130" s="64"/>
      <c r="D130" s="87"/>
      <c r="E130" s="15"/>
      <c r="F130" s="123"/>
      <c r="G130" s="149" t="s">
        <v>28</v>
      </c>
      <c r="H130" s="149"/>
      <c r="I130" s="13"/>
      <c r="J130" s="14"/>
      <c r="K130" s="4">
        <f>SUM(K$55:K$93)</f>
        <v>7876</v>
      </c>
      <c r="L130" s="4">
        <f>SUM(L$55:L$93)</f>
        <v>2794</v>
      </c>
      <c r="M130" s="4">
        <f>SUM(M$55:M$93)</f>
        <v>7338</v>
      </c>
      <c r="N130" s="5">
        <f>SUM(N$55:N$93)</f>
        <v>3755</v>
      </c>
    </row>
    <row r="131" spans="2:14" ht="13.95" customHeight="1" x14ac:dyDescent="0.2">
      <c r="B131" s="86"/>
      <c r="C131" s="64"/>
      <c r="D131" s="87"/>
      <c r="E131" s="15"/>
      <c r="F131" s="123"/>
      <c r="G131" s="149" t="s">
        <v>47</v>
      </c>
      <c r="H131" s="149"/>
      <c r="I131" s="13"/>
      <c r="J131" s="14"/>
      <c r="K131" s="4">
        <f>SUM(K$33:K$33,K$120:K$121)</f>
        <v>118</v>
      </c>
      <c r="L131" s="4">
        <f>SUM(L33:L33,L$120:L$121)</f>
        <v>351</v>
      </c>
      <c r="M131" s="4">
        <f>SUM(M33:M33,M$120:M$121)</f>
        <v>51</v>
      </c>
      <c r="N131" s="5">
        <f>SUM(N33:N33,N$120:N$121)</f>
        <v>300</v>
      </c>
    </row>
    <row r="132" spans="2:14" ht="13.95" customHeight="1" thickBot="1" x14ac:dyDescent="0.25">
      <c r="B132" s="88"/>
      <c r="C132" s="89"/>
      <c r="D132" s="90"/>
      <c r="E132" s="17"/>
      <c r="F132" s="9"/>
      <c r="G132" s="147" t="s">
        <v>44</v>
      </c>
      <c r="H132" s="147"/>
      <c r="I132" s="18"/>
      <c r="J132" s="19"/>
      <c r="K132" s="10">
        <f>SUM(K$94:K$119,K$122)</f>
        <v>273</v>
      </c>
      <c r="L132" s="10">
        <f>SUM(L$94:L$119,L$122)</f>
        <v>102</v>
      </c>
      <c r="M132" s="10">
        <f>SUM(M$94:M$119,M$122)</f>
        <v>152</v>
      </c>
      <c r="N132" s="11">
        <f>SUM(N$94:N$119,N$122)</f>
        <v>371</v>
      </c>
    </row>
    <row r="133" spans="2:14" ht="18" customHeight="1" thickTop="1" x14ac:dyDescent="0.2">
      <c r="B133" s="159" t="s">
        <v>48</v>
      </c>
      <c r="C133" s="160"/>
      <c r="D133" s="161"/>
      <c r="E133" s="91"/>
      <c r="F133" s="120"/>
      <c r="G133" s="162" t="s">
        <v>49</v>
      </c>
      <c r="H133" s="162"/>
      <c r="I133" s="120"/>
      <c r="J133" s="121"/>
      <c r="K133" s="35" t="s">
        <v>50</v>
      </c>
      <c r="L133" s="41"/>
      <c r="M133" s="41"/>
      <c r="N133" s="53"/>
    </row>
    <row r="134" spans="2:14" ht="18" customHeight="1" x14ac:dyDescent="0.2">
      <c r="B134" s="92"/>
      <c r="C134" s="93"/>
      <c r="D134" s="93"/>
      <c r="E134" s="94"/>
      <c r="F134" s="95"/>
      <c r="G134" s="96"/>
      <c r="H134" s="96"/>
      <c r="I134" s="95"/>
      <c r="J134" s="97"/>
      <c r="K134" s="36" t="s">
        <v>51</v>
      </c>
      <c r="L134" s="42"/>
      <c r="M134" s="42"/>
      <c r="N134" s="45"/>
    </row>
    <row r="135" spans="2:14" ht="18" customHeight="1" x14ac:dyDescent="0.2">
      <c r="B135" s="86"/>
      <c r="C135" s="64"/>
      <c r="D135" s="64"/>
      <c r="E135" s="98"/>
      <c r="F135" s="22"/>
      <c r="G135" s="163" t="s">
        <v>52</v>
      </c>
      <c r="H135" s="163"/>
      <c r="I135" s="118"/>
      <c r="J135" s="122"/>
      <c r="K135" s="37" t="s">
        <v>53</v>
      </c>
      <c r="L135" s="43"/>
      <c r="M135" s="47"/>
      <c r="N135" s="43"/>
    </row>
    <row r="136" spans="2:14" ht="18" customHeight="1" x14ac:dyDescent="0.2">
      <c r="B136" s="86"/>
      <c r="C136" s="64"/>
      <c r="D136" s="64"/>
      <c r="E136" s="99"/>
      <c r="F136" s="64"/>
      <c r="G136" s="100"/>
      <c r="H136" s="100"/>
      <c r="I136" s="93"/>
      <c r="J136" s="101"/>
      <c r="K136" s="38" t="s">
        <v>89</v>
      </c>
      <c r="L136" s="44"/>
      <c r="M136" s="26"/>
      <c r="N136" s="44"/>
    </row>
    <row r="137" spans="2:14" ht="18" customHeight="1" x14ac:dyDescent="0.2">
      <c r="B137" s="86"/>
      <c r="C137" s="64"/>
      <c r="D137" s="64"/>
      <c r="E137" s="99"/>
      <c r="F137" s="64"/>
      <c r="G137" s="100"/>
      <c r="H137" s="100"/>
      <c r="I137" s="93"/>
      <c r="J137" s="101"/>
      <c r="K137" s="38" t="s">
        <v>82</v>
      </c>
      <c r="L137" s="42"/>
      <c r="M137" s="26"/>
      <c r="N137" s="44"/>
    </row>
    <row r="138" spans="2:14" ht="18" customHeight="1" x14ac:dyDescent="0.2">
      <c r="B138" s="86"/>
      <c r="C138" s="64"/>
      <c r="D138" s="64"/>
      <c r="E138" s="98"/>
      <c r="F138" s="22"/>
      <c r="G138" s="163" t="s">
        <v>54</v>
      </c>
      <c r="H138" s="163"/>
      <c r="I138" s="118"/>
      <c r="J138" s="122"/>
      <c r="K138" s="37" t="s">
        <v>93</v>
      </c>
      <c r="L138" s="43"/>
      <c r="M138" s="47"/>
      <c r="N138" s="43"/>
    </row>
    <row r="139" spans="2:14" ht="18" customHeight="1" x14ac:dyDescent="0.2">
      <c r="B139" s="86"/>
      <c r="C139" s="64"/>
      <c r="D139" s="64"/>
      <c r="E139" s="99"/>
      <c r="F139" s="64"/>
      <c r="G139" s="100"/>
      <c r="H139" s="100"/>
      <c r="I139" s="93"/>
      <c r="J139" s="101"/>
      <c r="K139" s="38" t="s">
        <v>90</v>
      </c>
      <c r="L139" s="44"/>
      <c r="M139" s="26"/>
      <c r="N139" s="44"/>
    </row>
    <row r="140" spans="2:14" ht="18" customHeight="1" x14ac:dyDescent="0.2">
      <c r="B140" s="86"/>
      <c r="C140" s="64"/>
      <c r="D140" s="64"/>
      <c r="E140" s="99"/>
      <c r="F140" s="64"/>
      <c r="G140" s="100"/>
      <c r="H140" s="100"/>
      <c r="I140" s="93"/>
      <c r="J140" s="101"/>
      <c r="K140" s="38" t="s">
        <v>91</v>
      </c>
      <c r="L140" s="44"/>
      <c r="M140" s="44"/>
      <c r="N140" s="44"/>
    </row>
    <row r="141" spans="2:14" ht="18" customHeight="1" x14ac:dyDescent="0.2">
      <c r="B141" s="86"/>
      <c r="C141" s="64"/>
      <c r="D141" s="64"/>
      <c r="E141" s="78"/>
      <c r="F141" s="79"/>
      <c r="G141" s="96"/>
      <c r="H141" s="96"/>
      <c r="I141" s="95"/>
      <c r="J141" s="97"/>
      <c r="K141" s="38" t="s">
        <v>92</v>
      </c>
      <c r="L141" s="45"/>
      <c r="M141" s="42"/>
      <c r="N141" s="45"/>
    </row>
    <row r="142" spans="2:14" ht="18" customHeight="1" x14ac:dyDescent="0.2">
      <c r="B142" s="102"/>
      <c r="C142" s="79"/>
      <c r="D142" s="79"/>
      <c r="E142" s="15"/>
      <c r="F142" s="123"/>
      <c r="G142" s="149" t="s">
        <v>55</v>
      </c>
      <c r="H142" s="149"/>
      <c r="I142" s="13"/>
      <c r="J142" s="14"/>
      <c r="K142" s="27" t="s">
        <v>161</v>
      </c>
      <c r="L142" s="46"/>
      <c r="M142" s="48"/>
      <c r="N142" s="46"/>
    </row>
    <row r="143" spans="2:14" ht="18" customHeight="1" x14ac:dyDescent="0.2">
      <c r="B143" s="156" t="s">
        <v>56</v>
      </c>
      <c r="C143" s="157"/>
      <c r="D143" s="157"/>
      <c r="E143" s="22"/>
      <c r="F143" s="22"/>
      <c r="G143" s="22"/>
      <c r="H143" s="22"/>
      <c r="I143" s="22"/>
      <c r="J143" s="22"/>
      <c r="K143" s="22"/>
      <c r="L143" s="22"/>
      <c r="M143" s="22"/>
      <c r="N143" s="54"/>
    </row>
    <row r="144" spans="2:14" ht="14.1" customHeight="1" x14ac:dyDescent="0.2">
      <c r="B144" s="103"/>
      <c r="C144" s="39" t="s">
        <v>57</v>
      </c>
      <c r="D144" s="104"/>
      <c r="E144" s="39"/>
      <c r="F144" s="39"/>
      <c r="G144" s="39"/>
      <c r="H144" s="39"/>
      <c r="I144" s="39"/>
      <c r="J144" s="39"/>
      <c r="K144" s="39"/>
      <c r="L144" s="39"/>
      <c r="M144" s="39"/>
      <c r="N144" s="55"/>
    </row>
    <row r="145" spans="2:14" ht="14.1" customHeight="1" x14ac:dyDescent="0.2">
      <c r="B145" s="103"/>
      <c r="C145" s="39" t="s">
        <v>58</v>
      </c>
      <c r="D145" s="104"/>
      <c r="E145" s="39"/>
      <c r="F145" s="39"/>
      <c r="G145" s="39"/>
      <c r="H145" s="39"/>
      <c r="I145" s="39"/>
      <c r="J145" s="39"/>
      <c r="K145" s="39"/>
      <c r="L145" s="39"/>
      <c r="M145" s="39"/>
      <c r="N145" s="55"/>
    </row>
    <row r="146" spans="2:14" ht="14.1" customHeight="1" x14ac:dyDescent="0.2">
      <c r="B146" s="103"/>
      <c r="C146" s="39" t="s">
        <v>59</v>
      </c>
      <c r="D146" s="104"/>
      <c r="E146" s="39"/>
      <c r="F146" s="39"/>
      <c r="G146" s="39"/>
      <c r="H146" s="39"/>
      <c r="I146" s="39"/>
      <c r="J146" s="39"/>
      <c r="K146" s="39"/>
      <c r="L146" s="39"/>
      <c r="M146" s="39"/>
      <c r="N146" s="55"/>
    </row>
    <row r="147" spans="2:14" ht="14.1" customHeight="1" x14ac:dyDescent="0.2">
      <c r="B147" s="103"/>
      <c r="C147" s="39" t="s">
        <v>122</v>
      </c>
      <c r="D147" s="104"/>
      <c r="E147" s="39"/>
      <c r="F147" s="39"/>
      <c r="G147" s="39"/>
      <c r="H147" s="39"/>
      <c r="I147" s="39"/>
      <c r="J147" s="39"/>
      <c r="K147" s="39"/>
      <c r="L147" s="39"/>
      <c r="M147" s="39"/>
      <c r="N147" s="55"/>
    </row>
    <row r="148" spans="2:14" ht="14.1" customHeight="1" x14ac:dyDescent="0.2">
      <c r="B148" s="105"/>
      <c r="C148" s="39" t="s">
        <v>123</v>
      </c>
      <c r="D148" s="39"/>
      <c r="E148" s="39"/>
      <c r="F148" s="39"/>
      <c r="G148" s="39"/>
      <c r="H148" s="39"/>
      <c r="I148" s="39"/>
      <c r="J148" s="39"/>
      <c r="K148" s="39"/>
      <c r="L148" s="39"/>
      <c r="M148" s="39"/>
      <c r="N148" s="55"/>
    </row>
    <row r="149" spans="2:14" ht="14.1" customHeight="1" x14ac:dyDescent="0.2">
      <c r="B149" s="105"/>
      <c r="C149" s="39" t="s">
        <v>119</v>
      </c>
      <c r="D149" s="39"/>
      <c r="E149" s="39"/>
      <c r="F149" s="39"/>
      <c r="G149" s="39"/>
      <c r="H149" s="39"/>
      <c r="I149" s="39"/>
      <c r="J149" s="39"/>
      <c r="K149" s="39"/>
      <c r="L149" s="39"/>
      <c r="M149" s="39"/>
      <c r="N149" s="55"/>
    </row>
    <row r="150" spans="2:14" ht="14.1" customHeight="1" x14ac:dyDescent="0.2">
      <c r="B150" s="105"/>
      <c r="C150" s="39" t="s">
        <v>87</v>
      </c>
      <c r="D150" s="39"/>
      <c r="E150" s="39"/>
      <c r="F150" s="39"/>
      <c r="G150" s="39"/>
      <c r="H150" s="39"/>
      <c r="I150" s="39"/>
      <c r="J150" s="39"/>
      <c r="K150" s="39"/>
      <c r="L150" s="39"/>
      <c r="M150" s="39"/>
      <c r="N150" s="55"/>
    </row>
    <row r="151" spans="2:14" ht="14.1" customHeight="1" x14ac:dyDescent="0.2">
      <c r="B151" s="105"/>
      <c r="C151" s="39" t="s">
        <v>88</v>
      </c>
      <c r="D151" s="39"/>
      <c r="E151" s="39"/>
      <c r="F151" s="39"/>
      <c r="G151" s="39"/>
      <c r="H151" s="39"/>
      <c r="I151" s="39"/>
      <c r="J151" s="39"/>
      <c r="K151" s="39"/>
      <c r="L151" s="39"/>
      <c r="M151" s="39"/>
      <c r="N151" s="55"/>
    </row>
    <row r="152" spans="2:14" ht="14.1" customHeight="1" x14ac:dyDescent="0.2">
      <c r="B152" s="105"/>
      <c r="C152" s="39" t="s">
        <v>78</v>
      </c>
      <c r="D152" s="39"/>
      <c r="E152" s="39"/>
      <c r="F152" s="39"/>
      <c r="G152" s="39"/>
      <c r="H152" s="39"/>
      <c r="I152" s="39"/>
      <c r="J152" s="39"/>
      <c r="K152" s="39"/>
      <c r="L152" s="39"/>
      <c r="M152" s="39"/>
      <c r="N152" s="55"/>
    </row>
    <row r="153" spans="2:14" ht="14.1" customHeight="1" x14ac:dyDescent="0.2">
      <c r="B153" s="105"/>
      <c r="C153" s="39" t="s">
        <v>128</v>
      </c>
      <c r="D153" s="39"/>
      <c r="E153" s="39"/>
      <c r="F153" s="39"/>
      <c r="G153" s="39"/>
      <c r="H153" s="39"/>
      <c r="I153" s="39"/>
      <c r="J153" s="39"/>
      <c r="K153" s="39"/>
      <c r="L153" s="39"/>
      <c r="M153" s="39"/>
      <c r="N153" s="55"/>
    </row>
    <row r="154" spans="2:14" ht="14.1" customHeight="1" x14ac:dyDescent="0.2">
      <c r="B154" s="105"/>
      <c r="C154" s="39" t="s">
        <v>124</v>
      </c>
      <c r="D154" s="39"/>
      <c r="E154" s="39"/>
      <c r="F154" s="39"/>
      <c r="G154" s="39"/>
      <c r="H154" s="39"/>
      <c r="I154" s="39"/>
      <c r="J154" s="39"/>
      <c r="K154" s="39"/>
      <c r="L154" s="39"/>
      <c r="M154" s="39"/>
      <c r="N154" s="55"/>
    </row>
    <row r="155" spans="2:14" ht="14.1" customHeight="1" x14ac:dyDescent="0.2">
      <c r="B155" s="105"/>
      <c r="C155" s="39" t="s">
        <v>125</v>
      </c>
      <c r="D155" s="39"/>
      <c r="E155" s="39"/>
      <c r="F155" s="39"/>
      <c r="G155" s="39"/>
      <c r="H155" s="39"/>
      <c r="I155" s="39"/>
      <c r="J155" s="39"/>
      <c r="K155" s="39"/>
      <c r="L155" s="39"/>
      <c r="M155" s="39"/>
      <c r="N155" s="55"/>
    </row>
    <row r="156" spans="2:14" ht="14.1" customHeight="1" x14ac:dyDescent="0.2">
      <c r="B156" s="105"/>
      <c r="C156" s="39" t="s">
        <v>126</v>
      </c>
      <c r="D156" s="39"/>
      <c r="E156" s="39"/>
      <c r="F156" s="39"/>
      <c r="G156" s="39"/>
      <c r="H156" s="39"/>
      <c r="I156" s="39"/>
      <c r="J156" s="39"/>
      <c r="K156" s="39"/>
      <c r="L156" s="39"/>
      <c r="M156" s="39"/>
      <c r="N156" s="55"/>
    </row>
    <row r="157" spans="2:14" ht="14.1" customHeight="1" x14ac:dyDescent="0.2">
      <c r="B157" s="105"/>
      <c r="C157" s="39" t="s">
        <v>115</v>
      </c>
      <c r="D157" s="39"/>
      <c r="E157" s="39"/>
      <c r="F157" s="39"/>
      <c r="G157" s="39"/>
      <c r="H157" s="39"/>
      <c r="I157" s="39"/>
      <c r="J157" s="39"/>
      <c r="K157" s="39"/>
      <c r="L157" s="39"/>
      <c r="M157" s="39"/>
      <c r="N157" s="55"/>
    </row>
    <row r="158" spans="2:14" ht="14.1" customHeight="1" x14ac:dyDescent="0.2">
      <c r="B158" s="105"/>
      <c r="C158" s="39" t="s">
        <v>127</v>
      </c>
      <c r="D158" s="39"/>
      <c r="E158" s="39"/>
      <c r="F158" s="39"/>
      <c r="G158" s="39"/>
      <c r="H158" s="39"/>
      <c r="I158" s="39"/>
      <c r="J158" s="39"/>
      <c r="K158" s="39"/>
      <c r="L158" s="39"/>
      <c r="M158" s="39"/>
      <c r="N158" s="55"/>
    </row>
    <row r="159" spans="2:14" ht="14.1" customHeight="1" x14ac:dyDescent="0.2">
      <c r="B159" s="105"/>
      <c r="C159" s="39" t="s">
        <v>188</v>
      </c>
      <c r="D159" s="39"/>
      <c r="E159" s="39"/>
      <c r="F159" s="39"/>
      <c r="G159" s="39"/>
      <c r="H159" s="39"/>
      <c r="I159" s="39"/>
      <c r="J159" s="39"/>
      <c r="K159" s="39"/>
      <c r="L159" s="39"/>
      <c r="M159" s="39"/>
      <c r="N159" s="55"/>
    </row>
    <row r="160" spans="2:14" ht="14.1" customHeight="1" x14ac:dyDescent="0.2">
      <c r="B160" s="105"/>
      <c r="C160" s="39" t="s">
        <v>121</v>
      </c>
      <c r="D160" s="39"/>
      <c r="E160" s="39"/>
      <c r="F160" s="39"/>
      <c r="G160" s="39"/>
      <c r="H160" s="39"/>
      <c r="I160" s="39"/>
      <c r="J160" s="39"/>
      <c r="K160" s="39"/>
      <c r="L160" s="39"/>
      <c r="M160" s="39"/>
      <c r="N160" s="55"/>
    </row>
    <row r="161" spans="2:14" x14ac:dyDescent="0.2">
      <c r="B161" s="106"/>
      <c r="C161" s="39" t="s">
        <v>134</v>
      </c>
      <c r="N161" s="63"/>
    </row>
    <row r="162" spans="2:14" x14ac:dyDescent="0.2">
      <c r="B162" s="106"/>
      <c r="C162" s="39" t="s">
        <v>130</v>
      </c>
      <c r="N162" s="63"/>
    </row>
    <row r="163" spans="2:14" ht="14.1" customHeight="1" x14ac:dyDescent="0.2">
      <c r="B163" s="105"/>
      <c r="C163" s="39" t="s">
        <v>104</v>
      </c>
      <c r="D163" s="39"/>
      <c r="E163" s="39"/>
      <c r="F163" s="39"/>
      <c r="G163" s="39"/>
      <c r="H163" s="39"/>
      <c r="I163" s="39"/>
      <c r="J163" s="39"/>
      <c r="K163" s="39"/>
      <c r="L163" s="39"/>
      <c r="M163" s="39"/>
      <c r="N163" s="55"/>
    </row>
    <row r="164" spans="2:14" ht="18" customHeight="1" x14ac:dyDescent="0.2">
      <c r="B164" s="105"/>
      <c r="C164" s="39" t="s">
        <v>60</v>
      </c>
      <c r="D164" s="39"/>
      <c r="E164" s="39"/>
      <c r="F164" s="39"/>
      <c r="G164" s="39"/>
      <c r="H164" s="39"/>
      <c r="I164" s="39"/>
      <c r="J164" s="39"/>
      <c r="K164" s="39"/>
      <c r="L164" s="39"/>
      <c r="M164" s="39"/>
      <c r="N164" s="55"/>
    </row>
    <row r="165" spans="2:14" x14ac:dyDescent="0.2">
      <c r="B165" s="106"/>
      <c r="C165" s="39" t="s">
        <v>120</v>
      </c>
      <c r="N165" s="63"/>
    </row>
    <row r="166" spans="2:14" x14ac:dyDescent="0.2">
      <c r="B166" s="106"/>
      <c r="C166" s="39" t="s">
        <v>139</v>
      </c>
      <c r="N166" s="63"/>
    </row>
    <row r="167" spans="2:14" ht="13.8" thickBot="1" x14ac:dyDescent="0.25">
      <c r="B167" s="107"/>
      <c r="C167" s="40" t="s">
        <v>131</v>
      </c>
      <c r="D167" s="61"/>
      <c r="E167" s="61"/>
      <c r="F167" s="61"/>
      <c r="G167" s="61"/>
      <c r="H167" s="61"/>
      <c r="I167" s="61"/>
      <c r="J167" s="61"/>
      <c r="K167" s="61"/>
      <c r="L167" s="61"/>
      <c r="M167" s="61"/>
      <c r="N167" s="62"/>
    </row>
  </sheetData>
  <mergeCells count="28">
    <mergeCell ref="G135:H135"/>
    <mergeCell ref="G138:H138"/>
    <mergeCell ref="G142:H142"/>
    <mergeCell ref="B143:D143"/>
    <mergeCell ref="G129:H129"/>
    <mergeCell ref="G130:H130"/>
    <mergeCell ref="G131:H131"/>
    <mergeCell ref="G132:H132"/>
    <mergeCell ref="B133:D133"/>
    <mergeCell ref="G133:H133"/>
    <mergeCell ref="G128:H128"/>
    <mergeCell ref="G10:H10"/>
    <mergeCell ref="D100:G100"/>
    <mergeCell ref="D101:G101"/>
    <mergeCell ref="G102:H102"/>
    <mergeCell ref="C120:D120"/>
    <mergeCell ref="B123:I123"/>
    <mergeCell ref="B124:D124"/>
    <mergeCell ref="G124:H124"/>
    <mergeCell ref="G125:H125"/>
    <mergeCell ref="G126:H126"/>
    <mergeCell ref="G127:H127"/>
    <mergeCell ref="D9:F9"/>
    <mergeCell ref="D4:G4"/>
    <mergeCell ref="D5:G5"/>
    <mergeCell ref="D6:G6"/>
    <mergeCell ref="D7:F7"/>
    <mergeCell ref="D8:F8"/>
  </mergeCells>
  <phoneticPr fontId="23"/>
  <conditionalFormatting sqref="O11:O95">
    <cfRule type="expression" dxfId="11" priority="1" stopIfTrue="1">
      <formula>COUNTBLANK(K11:N11)=4</formula>
    </cfRule>
  </conditionalFormatting>
  <conditionalFormatting sqref="O103:O122">
    <cfRule type="expression" dxfId="10"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00000"/>
  </sheetPr>
  <dimension ref="B1:AC160"/>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366</v>
      </c>
      <c r="L5" s="29" t="str">
        <f>K5</f>
        <v>2022.9.5</v>
      </c>
      <c r="M5" s="29" t="str">
        <f>K5</f>
        <v>2022.9.5</v>
      </c>
      <c r="N5" s="113" t="str">
        <f>K5</f>
        <v>2022.9.5</v>
      </c>
    </row>
    <row r="6" spans="2:24" ht="18" customHeight="1" x14ac:dyDescent="0.2">
      <c r="B6" s="68"/>
      <c r="C6" s="123"/>
      <c r="D6" s="149" t="s">
        <v>3</v>
      </c>
      <c r="E6" s="149"/>
      <c r="F6" s="149"/>
      <c r="G6" s="149"/>
      <c r="H6" s="123"/>
      <c r="I6" s="123"/>
      <c r="J6" s="69"/>
      <c r="K6" s="108">
        <v>0.43055555555555558</v>
      </c>
      <c r="L6" s="108">
        <v>0.3972222222222222</v>
      </c>
      <c r="M6" s="108">
        <v>0.3840277777777778</v>
      </c>
      <c r="N6" s="109">
        <v>0.47569444444444442</v>
      </c>
    </row>
    <row r="7" spans="2:24" ht="18" customHeight="1" x14ac:dyDescent="0.2">
      <c r="B7" s="68"/>
      <c r="C7" s="123"/>
      <c r="D7" s="149" t="s">
        <v>4</v>
      </c>
      <c r="E7" s="150"/>
      <c r="F7" s="150"/>
      <c r="G7" s="70" t="s">
        <v>5</v>
      </c>
      <c r="H7" s="123"/>
      <c r="I7" s="123"/>
      <c r="J7" s="69"/>
      <c r="K7" s="110">
        <v>2.4</v>
      </c>
      <c r="L7" s="110">
        <v>1.6</v>
      </c>
      <c r="M7" s="110">
        <v>1.68</v>
      </c>
      <c r="N7" s="111">
        <v>1.63</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249</v>
      </c>
      <c r="G11" s="123"/>
      <c r="H11" s="123"/>
      <c r="I11" s="123"/>
      <c r="J11" s="123"/>
      <c r="K11" s="20"/>
      <c r="L11" s="20" t="s">
        <v>149</v>
      </c>
      <c r="M11" s="20" t="s">
        <v>149</v>
      </c>
      <c r="N11" s="21" t="s">
        <v>149</v>
      </c>
      <c r="P11" t="s">
        <v>14</v>
      </c>
      <c r="Q11">
        <f t="shared" ref="Q11:T16" si="0">IF(K11="",0,VALUE(MID(K11,2,LEN(K11)-2)))</f>
        <v>0</v>
      </c>
      <c r="R11" t="e">
        <f t="shared" si="0"/>
        <v>#VALUE!</v>
      </c>
      <c r="S11" t="e">
        <f t="shared" si="0"/>
        <v>#VALUE!</v>
      </c>
      <c r="T11" t="e">
        <f t="shared" si="0"/>
        <v>#VALUE!</v>
      </c>
      <c r="U11">
        <f t="shared" ref="U11:X27" si="1">IF(K11="＋",0,IF(K11="(＋)",0,ABS(K11)))</f>
        <v>0</v>
      </c>
      <c r="V11">
        <f t="shared" si="1"/>
        <v>0</v>
      </c>
      <c r="W11">
        <f t="shared" si="1"/>
        <v>0</v>
      </c>
      <c r="X11">
        <f t="shared" si="1"/>
        <v>0</v>
      </c>
    </row>
    <row r="12" spans="2:24" ht="13.5" customHeight="1" x14ac:dyDescent="0.2">
      <c r="B12" s="1">
        <f>B11+1</f>
        <v>2</v>
      </c>
      <c r="C12" s="3"/>
      <c r="D12" s="6"/>
      <c r="E12" s="123"/>
      <c r="F12" s="123" t="s">
        <v>191</v>
      </c>
      <c r="G12" s="123"/>
      <c r="H12" s="123"/>
      <c r="I12" s="123"/>
      <c r="J12" s="123"/>
      <c r="K12" s="20" t="s">
        <v>240</v>
      </c>
      <c r="L12" s="20" t="s">
        <v>237</v>
      </c>
      <c r="M12" s="20" t="s">
        <v>151</v>
      </c>
      <c r="N12" s="21" t="s">
        <v>237</v>
      </c>
      <c r="P12" t="s">
        <v>14</v>
      </c>
      <c r="Q12">
        <f>IF(K12="",0,VALUE(MID(K12,2,LEN(K12)-2)))</f>
        <v>250</v>
      </c>
      <c r="R12">
        <f t="shared" si="0"/>
        <v>175</v>
      </c>
      <c r="S12">
        <f t="shared" si="0"/>
        <v>25</v>
      </c>
      <c r="T12">
        <f t="shared" si="0"/>
        <v>175</v>
      </c>
      <c r="U12">
        <f>IF(K12="＋",0,IF(K12="(＋)",0,ABS(K12)))</f>
        <v>250</v>
      </c>
      <c r="V12">
        <f t="shared" si="1"/>
        <v>175</v>
      </c>
      <c r="W12">
        <f t="shared" si="1"/>
        <v>25</v>
      </c>
      <c r="X12">
        <f t="shared" si="1"/>
        <v>175</v>
      </c>
    </row>
    <row r="13" spans="2:24" ht="13.95" customHeight="1" x14ac:dyDescent="0.2">
      <c r="B13" s="1">
        <f t="shared" ref="B13:B76" si="2">B12+1</f>
        <v>3</v>
      </c>
      <c r="C13" s="3"/>
      <c r="D13" s="6"/>
      <c r="E13" s="123"/>
      <c r="F13" s="123" t="s">
        <v>194</v>
      </c>
      <c r="G13" s="123"/>
      <c r="H13" s="123"/>
      <c r="I13" s="123"/>
      <c r="J13" s="123"/>
      <c r="K13" s="20" t="s">
        <v>151</v>
      </c>
      <c r="L13" s="20" t="s">
        <v>151</v>
      </c>
      <c r="M13" s="20"/>
      <c r="N13" s="21"/>
      <c r="P13" t="s">
        <v>14</v>
      </c>
      <c r="Q13">
        <f>IF(K13="",0,VALUE(MID(K13,2,LEN(K13)-2)))</f>
        <v>25</v>
      </c>
      <c r="R13">
        <f t="shared" si="0"/>
        <v>25</v>
      </c>
      <c r="S13">
        <f t="shared" si="0"/>
        <v>0</v>
      </c>
      <c r="T13">
        <f t="shared" si="0"/>
        <v>0</v>
      </c>
      <c r="U13">
        <f>IF(K13="＋",0,IF(K13="(＋)",0,ABS(K13)))</f>
        <v>25</v>
      </c>
      <c r="V13">
        <f t="shared" si="1"/>
        <v>25</v>
      </c>
      <c r="W13">
        <f t="shared" si="1"/>
        <v>0</v>
      </c>
      <c r="X13">
        <f t="shared" si="1"/>
        <v>0</v>
      </c>
    </row>
    <row r="14" spans="2:24" ht="13.5" customHeight="1" x14ac:dyDescent="0.2">
      <c r="B14" s="1">
        <f t="shared" si="2"/>
        <v>4</v>
      </c>
      <c r="C14" s="3"/>
      <c r="D14" s="6"/>
      <c r="E14" s="123"/>
      <c r="F14" s="123" t="s">
        <v>318</v>
      </c>
      <c r="G14" s="123"/>
      <c r="H14" s="123"/>
      <c r="I14" s="123"/>
      <c r="J14" s="123"/>
      <c r="K14" s="20" t="s">
        <v>151</v>
      </c>
      <c r="L14" s="20" t="s">
        <v>149</v>
      </c>
      <c r="M14" s="20" t="s">
        <v>150</v>
      </c>
      <c r="N14" s="21" t="s">
        <v>151</v>
      </c>
      <c r="P14" t="s">
        <v>14</v>
      </c>
      <c r="Q14">
        <f>IF(K14="",0,VALUE(MID(K14,2,LEN(K14)-2)))</f>
        <v>25</v>
      </c>
      <c r="R14" t="e">
        <f t="shared" si="0"/>
        <v>#VALUE!</v>
      </c>
      <c r="S14">
        <f t="shared" si="0"/>
        <v>50</v>
      </c>
      <c r="T14">
        <f t="shared" si="0"/>
        <v>25</v>
      </c>
      <c r="U14">
        <f t="shared" si="1"/>
        <v>25</v>
      </c>
      <c r="V14">
        <f t="shared" si="1"/>
        <v>0</v>
      </c>
      <c r="W14">
        <f t="shared" si="1"/>
        <v>50</v>
      </c>
      <c r="X14">
        <f t="shared" si="1"/>
        <v>25</v>
      </c>
    </row>
    <row r="15" spans="2:24" ht="13.5" customHeight="1" x14ac:dyDescent="0.2">
      <c r="B15" s="1">
        <f t="shared" si="2"/>
        <v>5</v>
      </c>
      <c r="C15" s="3"/>
      <c r="D15" s="6"/>
      <c r="E15" s="123"/>
      <c r="F15" s="123" t="s">
        <v>252</v>
      </c>
      <c r="G15" s="123"/>
      <c r="H15" s="123"/>
      <c r="I15" s="123"/>
      <c r="J15" s="123"/>
      <c r="K15" s="20" t="s">
        <v>151</v>
      </c>
      <c r="L15" s="20"/>
      <c r="M15" s="20"/>
      <c r="N15" s="21"/>
      <c r="P15" t="s">
        <v>14</v>
      </c>
      <c r="Q15">
        <f>IF(K15="",0,VALUE(MID(K15,2,LEN(K15)-2)))</f>
        <v>25</v>
      </c>
      <c r="R15">
        <f t="shared" si="0"/>
        <v>0</v>
      </c>
      <c r="S15">
        <f t="shared" si="0"/>
        <v>0</v>
      </c>
      <c r="T15">
        <f t="shared" si="0"/>
        <v>0</v>
      </c>
      <c r="U15">
        <f t="shared" si="1"/>
        <v>25</v>
      </c>
      <c r="V15">
        <f t="shared" si="1"/>
        <v>0</v>
      </c>
      <c r="W15">
        <f t="shared" si="1"/>
        <v>0</v>
      </c>
      <c r="X15">
        <f t="shared" si="1"/>
        <v>0</v>
      </c>
    </row>
    <row r="16" spans="2:24" ht="13.5" customHeight="1" x14ac:dyDescent="0.2">
      <c r="B16" s="1">
        <f t="shared" si="2"/>
        <v>6</v>
      </c>
      <c r="C16" s="3"/>
      <c r="D16" s="6"/>
      <c r="E16" s="123"/>
      <c r="F16" s="123" t="s">
        <v>349</v>
      </c>
      <c r="G16" s="123"/>
      <c r="H16" s="123"/>
      <c r="I16" s="123"/>
      <c r="J16" s="123"/>
      <c r="K16" s="20"/>
      <c r="L16" s="20" t="s">
        <v>149</v>
      </c>
      <c r="M16" s="20" t="s">
        <v>149</v>
      </c>
      <c r="N16" s="21" t="s">
        <v>149</v>
      </c>
      <c r="S16" t="e">
        <f t="shared" si="0"/>
        <v>#VALUE!</v>
      </c>
      <c r="T16" t="e">
        <f t="shared" si="0"/>
        <v>#VALUE!</v>
      </c>
      <c r="U16">
        <f>IF(K16="＋",0,IF(K16="(＋)",0,ABS(K16)))</f>
        <v>0</v>
      </c>
      <c r="V16">
        <f>IF(L16="＋",0,IF(L16="(＋)",0,ABS(L16)))</f>
        <v>0</v>
      </c>
      <c r="W16">
        <f>IF(M16="＋",0,IF(M16="(＋)",0,ABS(M16)))</f>
        <v>0</v>
      </c>
      <c r="X16">
        <f>IF(N16="＋",0,IF(N16="(＋)",0,ABS(N16)))</f>
        <v>0</v>
      </c>
    </row>
    <row r="17" spans="2:24" ht="13.95" customHeight="1" x14ac:dyDescent="0.2">
      <c r="B17" s="1">
        <f t="shared" si="2"/>
        <v>7</v>
      </c>
      <c r="C17" s="3"/>
      <c r="D17" s="6"/>
      <c r="E17" s="123"/>
      <c r="F17" s="123" t="s">
        <v>197</v>
      </c>
      <c r="G17" s="123"/>
      <c r="H17" s="123"/>
      <c r="I17" s="123"/>
      <c r="J17" s="123"/>
      <c r="K17" s="20" t="s">
        <v>367</v>
      </c>
      <c r="L17" s="20" t="s">
        <v>368</v>
      </c>
      <c r="M17" s="20" t="s">
        <v>237</v>
      </c>
      <c r="N17" s="21" t="s">
        <v>233</v>
      </c>
      <c r="P17" s="81" t="s">
        <v>15</v>
      </c>
      <c r="Q17" t="str">
        <f>K17</f>
        <v>(1050)</v>
      </c>
      <c r="R17" t="str">
        <f>L17</f>
        <v>(800)</v>
      </c>
      <c r="S17" t="str">
        <f>M17</f>
        <v>(175)</v>
      </c>
      <c r="T17" t="str">
        <f>N17</f>
        <v>(200)</v>
      </c>
      <c r="U17">
        <f t="shared" si="1"/>
        <v>1050</v>
      </c>
      <c r="V17">
        <f>IF(L17="＋",0,IF(L17="(＋)",0,ABS(L17)))</f>
        <v>800</v>
      </c>
      <c r="W17">
        <f t="shared" si="1"/>
        <v>175</v>
      </c>
      <c r="X17">
        <f t="shared" si="1"/>
        <v>200</v>
      </c>
    </row>
    <row r="18" spans="2:24" ht="13.95" customHeight="1" x14ac:dyDescent="0.2">
      <c r="B18" s="1">
        <f t="shared" si="2"/>
        <v>8</v>
      </c>
      <c r="C18" s="3"/>
      <c r="D18" s="6"/>
      <c r="E18" s="123"/>
      <c r="F18" s="123" t="s">
        <v>202</v>
      </c>
      <c r="G18" s="123"/>
      <c r="H18" s="123"/>
      <c r="I18" s="123"/>
      <c r="J18" s="123"/>
      <c r="K18" s="20" t="s">
        <v>369</v>
      </c>
      <c r="L18" s="20" t="s">
        <v>370</v>
      </c>
      <c r="M18" s="20" t="s">
        <v>371</v>
      </c>
      <c r="N18" s="21" t="s">
        <v>372</v>
      </c>
      <c r="P18" t="s">
        <v>14</v>
      </c>
      <c r="Q18">
        <f>IF(K18="",0,VALUE(MID(K18,2,LEN(K18)-2)))</f>
        <v>50</v>
      </c>
      <c r="R18">
        <f>IF(L18="",0,VALUE(MID(L18,2,LEN(L18)-2)))</f>
        <v>62</v>
      </c>
      <c r="S18">
        <f>IF(M18="",0,VALUE(MID(M18,2,LEN(M18)-2)))</f>
        <v>25</v>
      </c>
      <c r="T18">
        <f>IF(N18="",0,VALUE(MID(N18,2,LEN(N18)-2)))</f>
        <v>75</v>
      </c>
      <c r="U18">
        <f>IF(K18="＋",0,IF(K18="(＋)",0,ABS(K18)))</f>
        <v>10500</v>
      </c>
      <c r="V18">
        <f>IF(L18="＋",0,IF(L18="(＋)",0,ABS(L18)))</f>
        <v>4625</v>
      </c>
      <c r="W18">
        <f>IF(M18="＋",0,IF(M18="(＋)",0,ABS(M18)))</f>
        <v>7250</v>
      </c>
      <c r="X18">
        <f>IF(N18="＋",0,IF(N18="(＋)",0,ABS(N18)))</f>
        <v>3750</v>
      </c>
    </row>
    <row r="19" spans="2:24" ht="13.5" customHeight="1" x14ac:dyDescent="0.2">
      <c r="B19" s="1">
        <f t="shared" si="2"/>
        <v>9</v>
      </c>
      <c r="C19" s="3"/>
      <c r="D19" s="6"/>
      <c r="E19" s="123"/>
      <c r="F19" s="123" t="s">
        <v>204</v>
      </c>
      <c r="G19" s="123"/>
      <c r="H19" s="123"/>
      <c r="I19" s="123"/>
      <c r="J19" s="123"/>
      <c r="K19" s="20"/>
      <c r="L19" s="20" t="s">
        <v>254</v>
      </c>
      <c r="M19" s="20" t="s">
        <v>373</v>
      </c>
      <c r="N19" s="21" t="s">
        <v>374</v>
      </c>
      <c r="P19" t="s">
        <v>14</v>
      </c>
      <c r="Q19">
        <f t="shared" ref="Q19:T19" si="3">IF(K19="",0,VALUE(MID(K19,2,LEN(K19)-2)))</f>
        <v>0</v>
      </c>
      <c r="R19">
        <f t="shared" si="3"/>
        <v>0</v>
      </c>
      <c r="S19">
        <f t="shared" si="3"/>
        <v>2</v>
      </c>
      <c r="T19">
        <f t="shared" si="3"/>
        <v>7</v>
      </c>
      <c r="U19">
        <f t="shared" si="1"/>
        <v>0</v>
      </c>
      <c r="V19">
        <f t="shared" si="1"/>
        <v>1000</v>
      </c>
      <c r="W19">
        <f t="shared" si="1"/>
        <v>2025</v>
      </c>
      <c r="X19">
        <f t="shared" si="1"/>
        <v>375</v>
      </c>
    </row>
    <row r="20" spans="2:24" ht="13.95" customHeight="1" x14ac:dyDescent="0.2">
      <c r="B20" s="1">
        <f t="shared" si="2"/>
        <v>10</v>
      </c>
      <c r="C20" s="3"/>
      <c r="D20" s="6"/>
      <c r="E20" s="123"/>
      <c r="F20" s="123" t="s">
        <v>327</v>
      </c>
      <c r="G20" s="123"/>
      <c r="H20" s="123"/>
      <c r="I20" s="123"/>
      <c r="J20" s="123"/>
      <c r="K20" s="20" t="s">
        <v>168</v>
      </c>
      <c r="L20" s="20"/>
      <c r="M20" s="20"/>
      <c r="N20" s="21"/>
      <c r="P20" s="81" t="s">
        <v>15</v>
      </c>
      <c r="Q20" t="str">
        <f>K20</f>
        <v>(225)</v>
      </c>
      <c r="R20">
        <f>L20</f>
        <v>0</v>
      </c>
      <c r="S20">
        <f>M20</f>
        <v>0</v>
      </c>
      <c r="T20">
        <f>N20</f>
        <v>0</v>
      </c>
      <c r="U20">
        <f t="shared" si="1"/>
        <v>225</v>
      </c>
      <c r="V20">
        <f t="shared" si="1"/>
        <v>0</v>
      </c>
      <c r="W20">
        <f t="shared" si="1"/>
        <v>0</v>
      </c>
      <c r="X20">
        <f t="shared" si="1"/>
        <v>0</v>
      </c>
    </row>
    <row r="21" spans="2:24" ht="13.95" customHeight="1" x14ac:dyDescent="0.2">
      <c r="B21" s="1">
        <f t="shared" si="2"/>
        <v>11</v>
      </c>
      <c r="C21" s="3"/>
      <c r="D21" s="6"/>
      <c r="E21" s="123"/>
      <c r="F21" s="123" t="s">
        <v>140</v>
      </c>
      <c r="G21" s="123"/>
      <c r="H21" s="123"/>
      <c r="I21" s="123"/>
      <c r="J21" s="123"/>
      <c r="K21" s="20" t="s">
        <v>305</v>
      </c>
      <c r="L21" s="20" t="s">
        <v>375</v>
      </c>
      <c r="M21" s="20" t="s">
        <v>355</v>
      </c>
      <c r="N21" s="21" t="s">
        <v>376</v>
      </c>
      <c r="P21" t="s">
        <v>14</v>
      </c>
      <c r="Q21">
        <f t="shared" ref="Q21:T23" si="4">IF(K21="",0,VALUE(MID(K21,2,LEN(K21)-2)))</f>
        <v>650</v>
      </c>
      <c r="R21">
        <f t="shared" si="4"/>
        <v>1400</v>
      </c>
      <c r="S21">
        <f t="shared" si="4"/>
        <v>2250</v>
      </c>
      <c r="T21">
        <f t="shared" si="4"/>
        <v>3000</v>
      </c>
      <c r="U21">
        <f t="shared" si="1"/>
        <v>650</v>
      </c>
      <c r="V21">
        <f t="shared" si="1"/>
        <v>1400</v>
      </c>
      <c r="W21">
        <f t="shared" si="1"/>
        <v>2250</v>
      </c>
      <c r="X21">
        <f t="shared" si="1"/>
        <v>3000</v>
      </c>
    </row>
    <row r="22" spans="2:24" ht="13.5" customHeight="1" x14ac:dyDescent="0.2">
      <c r="B22" s="1">
        <f t="shared" si="2"/>
        <v>12</v>
      </c>
      <c r="C22" s="3"/>
      <c r="D22" s="6"/>
      <c r="E22" s="123"/>
      <c r="F22" s="123" t="s">
        <v>208</v>
      </c>
      <c r="G22" s="123"/>
      <c r="H22" s="123"/>
      <c r="I22" s="123"/>
      <c r="J22" s="123"/>
      <c r="K22" s="20" t="s">
        <v>253</v>
      </c>
      <c r="L22" s="20" t="s">
        <v>151</v>
      </c>
      <c r="M22" s="20" t="s">
        <v>149</v>
      </c>
      <c r="N22" s="21" t="s">
        <v>149</v>
      </c>
      <c r="Q22">
        <f t="shared" si="4"/>
        <v>100</v>
      </c>
      <c r="R22">
        <f t="shared" si="4"/>
        <v>25</v>
      </c>
      <c r="S22" t="e">
        <f t="shared" si="4"/>
        <v>#VALUE!</v>
      </c>
      <c r="T22" t="e">
        <f t="shared" si="4"/>
        <v>#VALUE!</v>
      </c>
      <c r="U22">
        <f t="shared" si="1"/>
        <v>100</v>
      </c>
      <c r="V22">
        <f t="shared" si="1"/>
        <v>25</v>
      </c>
      <c r="W22">
        <f t="shared" si="1"/>
        <v>0</v>
      </c>
      <c r="X22">
        <f t="shared" si="1"/>
        <v>0</v>
      </c>
    </row>
    <row r="23" spans="2:24" ht="13.5" customHeight="1" x14ac:dyDescent="0.2">
      <c r="B23" s="1">
        <f t="shared" si="2"/>
        <v>13</v>
      </c>
      <c r="C23" s="3"/>
      <c r="D23" s="6"/>
      <c r="E23" s="123"/>
      <c r="F23" s="123" t="s">
        <v>239</v>
      </c>
      <c r="G23" s="131"/>
      <c r="H23" s="123"/>
      <c r="I23" s="123"/>
      <c r="J23" s="123"/>
      <c r="K23" s="20"/>
      <c r="L23" s="20"/>
      <c r="M23" s="20"/>
      <c r="N23" s="21" t="s">
        <v>149</v>
      </c>
      <c r="Q23">
        <f t="shared" si="4"/>
        <v>0</v>
      </c>
      <c r="R23">
        <f>IF(L23="",0,VALUE(MID(L23,2,LEN(L23)-2)))</f>
        <v>0</v>
      </c>
      <c r="S23">
        <f>IF(M23="",0,VALUE(MID(M23,2,LEN(M23)-2)))</f>
        <v>0</v>
      </c>
      <c r="T23" t="e">
        <f>IF(N23="",0,VALUE(MID(N23,2,LEN(N23)-2)))</f>
        <v>#VALUE!</v>
      </c>
      <c r="U23">
        <f>IF(K23="＋",0,IF(K23="(＋)",0,ABS(K23)))</f>
        <v>0</v>
      </c>
      <c r="V23">
        <f>IF(L23="＋",0,IF(L23="(＋)",0,ABS(L23)))</f>
        <v>0</v>
      </c>
      <c r="W23">
        <f>IF(M23="＋",0,IF(M23="(＋)",0,ABS(M23)))</f>
        <v>0</v>
      </c>
      <c r="X23">
        <f>IF(N23="＋",0,IF(N23="(＋)",0,ABS(N23)))</f>
        <v>0</v>
      </c>
    </row>
    <row r="24" spans="2:24" ht="13.95" customHeight="1" x14ac:dyDescent="0.2">
      <c r="B24" s="1">
        <f t="shared" si="2"/>
        <v>14</v>
      </c>
      <c r="C24" s="3"/>
      <c r="D24" s="6"/>
      <c r="E24" s="123"/>
      <c r="F24" s="123" t="s">
        <v>116</v>
      </c>
      <c r="G24" s="123"/>
      <c r="H24" s="123"/>
      <c r="I24" s="123"/>
      <c r="J24" s="123"/>
      <c r="K24" s="20" t="s">
        <v>151</v>
      </c>
      <c r="L24" s="20" t="s">
        <v>240</v>
      </c>
      <c r="M24" s="20" t="s">
        <v>151</v>
      </c>
      <c r="N24" s="21" t="s">
        <v>232</v>
      </c>
      <c r="P24" s="81" t="s">
        <v>15</v>
      </c>
      <c r="Q24" t="str">
        <f>K24</f>
        <v>(25)</v>
      </c>
      <c r="R24" t="str">
        <f>L24</f>
        <v>(250)</v>
      </c>
      <c r="S24" t="str">
        <f>M24</f>
        <v>(25)</v>
      </c>
      <c r="T24" t="str">
        <f>N24</f>
        <v>(75)</v>
      </c>
      <c r="U24">
        <f t="shared" si="1"/>
        <v>25</v>
      </c>
      <c r="V24">
        <f t="shared" si="1"/>
        <v>250</v>
      </c>
      <c r="W24">
        <f t="shared" si="1"/>
        <v>25</v>
      </c>
      <c r="X24">
        <f t="shared" si="1"/>
        <v>75</v>
      </c>
    </row>
    <row r="25" spans="2:24" ht="13.95" customHeight="1" x14ac:dyDescent="0.2">
      <c r="B25" s="1">
        <f t="shared" si="2"/>
        <v>15</v>
      </c>
      <c r="C25" s="3"/>
      <c r="D25" s="6"/>
      <c r="E25" s="123"/>
      <c r="F25" s="123" t="s">
        <v>357</v>
      </c>
      <c r="G25" s="123"/>
      <c r="H25" s="123"/>
      <c r="I25" s="123"/>
      <c r="J25" s="123"/>
      <c r="K25" s="20" t="s">
        <v>151</v>
      </c>
      <c r="L25" s="20"/>
      <c r="M25" s="20"/>
      <c r="N25" s="21" t="s">
        <v>149</v>
      </c>
      <c r="P25" t="s">
        <v>14</v>
      </c>
      <c r="Q25">
        <f>IF(K25="",0,VALUE(MID(K25,2,LEN(K25)-2)))</f>
        <v>25</v>
      </c>
      <c r="R25">
        <f>IF(L27="",0,VALUE(MID(L27,2,LEN(L27)-2)))</f>
        <v>450</v>
      </c>
      <c r="S25">
        <f>IF(M25="",0,VALUE(MID(M25,2,LEN(M25)-2)))</f>
        <v>0</v>
      </c>
      <c r="T25" t="e">
        <f>IF(N25="",0,VALUE(MID(N25,2,LEN(N25)-2)))</f>
        <v>#VALUE!</v>
      </c>
      <c r="U25">
        <f t="shared" si="1"/>
        <v>25</v>
      </c>
      <c r="V25">
        <f t="shared" si="1"/>
        <v>0</v>
      </c>
      <c r="W25">
        <f t="shared" si="1"/>
        <v>0</v>
      </c>
      <c r="X25">
        <f t="shared" si="1"/>
        <v>0</v>
      </c>
    </row>
    <row r="26" spans="2:24" ht="13.5" customHeight="1" x14ac:dyDescent="0.2">
      <c r="B26" s="1">
        <f t="shared" si="2"/>
        <v>16</v>
      </c>
      <c r="C26" s="3"/>
      <c r="D26" s="6"/>
      <c r="E26" s="123"/>
      <c r="F26" s="123" t="s">
        <v>109</v>
      </c>
      <c r="G26" s="123"/>
      <c r="H26" s="123"/>
      <c r="I26" s="123"/>
      <c r="J26" s="123"/>
      <c r="K26" s="20" t="s">
        <v>253</v>
      </c>
      <c r="L26" s="20" t="s">
        <v>149</v>
      </c>
      <c r="M26" s="20" t="s">
        <v>151</v>
      </c>
      <c r="N26" s="21" t="s">
        <v>286</v>
      </c>
      <c r="U26">
        <f t="shared" si="1"/>
        <v>100</v>
      </c>
      <c r="V26">
        <f t="shared" si="1"/>
        <v>0</v>
      </c>
      <c r="W26">
        <f t="shared" si="1"/>
        <v>25</v>
      </c>
      <c r="X26">
        <f t="shared" si="1"/>
        <v>150</v>
      </c>
    </row>
    <row r="27" spans="2:24" ht="13.5" customHeight="1" x14ac:dyDescent="0.2">
      <c r="B27" s="1">
        <f t="shared" si="2"/>
        <v>17</v>
      </c>
      <c r="C27" s="3"/>
      <c r="D27" s="6"/>
      <c r="E27" s="123"/>
      <c r="F27" s="123" t="s">
        <v>108</v>
      </c>
      <c r="G27" s="123"/>
      <c r="H27" s="123"/>
      <c r="I27" s="123"/>
      <c r="J27" s="123"/>
      <c r="K27" s="20" t="s">
        <v>240</v>
      </c>
      <c r="L27" s="20" t="s">
        <v>320</v>
      </c>
      <c r="M27" s="20" t="s">
        <v>306</v>
      </c>
      <c r="N27" s="21" t="s">
        <v>305</v>
      </c>
      <c r="P27" t="s">
        <v>14</v>
      </c>
      <c r="Q27">
        <f t="shared" ref="Q27:T27" si="5">IF(K27="",0,VALUE(MID(K27,2,LEN(K27)-2)))</f>
        <v>250</v>
      </c>
      <c r="R27" t="e">
        <f>IF(#REF!="",0,VALUE(MID(#REF!,2,LEN(#REF!)-2)))</f>
        <v>#REF!</v>
      </c>
      <c r="S27">
        <f t="shared" si="5"/>
        <v>575</v>
      </c>
      <c r="T27">
        <f t="shared" si="5"/>
        <v>650</v>
      </c>
      <c r="U27">
        <f t="shared" si="1"/>
        <v>250</v>
      </c>
      <c r="V27">
        <f t="shared" si="1"/>
        <v>450</v>
      </c>
      <c r="W27">
        <f t="shared" si="1"/>
        <v>575</v>
      </c>
      <c r="X27">
        <f t="shared" si="1"/>
        <v>650</v>
      </c>
    </row>
    <row r="28" spans="2:24" ht="13.5" customHeight="1" x14ac:dyDescent="0.2">
      <c r="B28" s="1">
        <f t="shared" si="2"/>
        <v>18</v>
      </c>
      <c r="C28" s="2" t="s">
        <v>24</v>
      </c>
      <c r="D28" s="2" t="s">
        <v>25</v>
      </c>
      <c r="E28" s="123"/>
      <c r="F28" s="123" t="s">
        <v>107</v>
      </c>
      <c r="G28" s="123"/>
      <c r="H28" s="123"/>
      <c r="I28" s="123"/>
      <c r="J28" s="123"/>
      <c r="K28" s="24">
        <v>2500</v>
      </c>
      <c r="L28" s="24">
        <v>900</v>
      </c>
      <c r="M28" s="24">
        <v>175</v>
      </c>
      <c r="N28" s="115">
        <v>175</v>
      </c>
      <c r="P28" s="81"/>
    </row>
    <row r="29" spans="2:24" ht="13.5" customHeight="1" x14ac:dyDescent="0.2">
      <c r="B29" s="1">
        <f t="shared" si="2"/>
        <v>19</v>
      </c>
      <c r="C29" s="2" t="s">
        <v>26</v>
      </c>
      <c r="D29" s="2" t="s">
        <v>27</v>
      </c>
      <c r="E29" s="123"/>
      <c r="F29" s="123" t="s">
        <v>264</v>
      </c>
      <c r="G29" s="123"/>
      <c r="H29" s="123"/>
      <c r="I29" s="123"/>
      <c r="J29" s="123"/>
      <c r="K29" s="24"/>
      <c r="L29" s="24">
        <v>1</v>
      </c>
      <c r="M29" s="24"/>
      <c r="N29" s="115"/>
      <c r="P29" s="81"/>
      <c r="U29">
        <f>COUNTA(K11:K27)</f>
        <v>13</v>
      </c>
    </row>
    <row r="30" spans="2:24" ht="13.5" customHeight="1" x14ac:dyDescent="0.2">
      <c r="B30" s="1">
        <f t="shared" si="2"/>
        <v>20</v>
      </c>
      <c r="C30" s="6"/>
      <c r="D30" s="6"/>
      <c r="E30" s="123"/>
      <c r="F30" s="123" t="s">
        <v>307</v>
      </c>
      <c r="G30" s="123"/>
      <c r="H30" s="123"/>
      <c r="I30" s="123"/>
      <c r="J30" s="123"/>
      <c r="K30" s="24"/>
      <c r="L30" s="24"/>
      <c r="M30" s="24"/>
      <c r="N30" s="116" t="s">
        <v>148</v>
      </c>
      <c r="P30" s="81"/>
    </row>
    <row r="31" spans="2:24" ht="13.5" customHeight="1" x14ac:dyDescent="0.2">
      <c r="B31" s="1">
        <f t="shared" si="2"/>
        <v>21</v>
      </c>
      <c r="C31" s="6"/>
      <c r="D31" s="6"/>
      <c r="E31" s="123"/>
      <c r="F31" s="123" t="s">
        <v>95</v>
      </c>
      <c r="G31" s="123"/>
      <c r="H31" s="123"/>
      <c r="I31" s="123"/>
      <c r="J31" s="123"/>
      <c r="K31" s="24">
        <v>50</v>
      </c>
      <c r="L31" s="24">
        <v>125</v>
      </c>
      <c r="M31" s="24">
        <v>25</v>
      </c>
      <c r="N31" s="115" t="s">
        <v>148</v>
      </c>
      <c r="P31" s="81"/>
    </row>
    <row r="32" spans="2:24" ht="14.85" customHeight="1" x14ac:dyDescent="0.2">
      <c r="B32" s="1">
        <f t="shared" si="2"/>
        <v>22</v>
      </c>
      <c r="C32" s="2" t="s">
        <v>85</v>
      </c>
      <c r="D32" s="2" t="s">
        <v>16</v>
      </c>
      <c r="E32" s="123"/>
      <c r="F32" s="123" t="s">
        <v>137</v>
      </c>
      <c r="G32" s="123"/>
      <c r="H32" s="123"/>
      <c r="I32" s="123"/>
      <c r="J32" s="123"/>
      <c r="K32" s="24" t="s">
        <v>148</v>
      </c>
      <c r="L32" s="24" t="s">
        <v>148</v>
      </c>
      <c r="M32" s="24" t="s">
        <v>148</v>
      </c>
      <c r="N32" s="115" t="s">
        <v>148</v>
      </c>
    </row>
    <row r="33" spans="2:25" ht="13.95" customHeight="1" x14ac:dyDescent="0.2">
      <c r="B33" s="1">
        <f t="shared" si="2"/>
        <v>23</v>
      </c>
      <c r="C33" s="6"/>
      <c r="D33" s="2" t="s">
        <v>75</v>
      </c>
      <c r="E33" s="123"/>
      <c r="F33" s="123" t="s">
        <v>133</v>
      </c>
      <c r="G33" s="123"/>
      <c r="H33" s="123"/>
      <c r="I33" s="123"/>
      <c r="J33" s="123"/>
      <c r="K33" s="24"/>
      <c r="L33" s="24"/>
      <c r="M33" s="24"/>
      <c r="N33" s="116" t="s">
        <v>148</v>
      </c>
      <c r="U33">
        <f>COUNTA(K33:K33)</f>
        <v>0</v>
      </c>
      <c r="V33">
        <f>COUNTA(L33:L33)</f>
        <v>0</v>
      </c>
      <c r="W33">
        <f>COUNTA(M33:M33)</f>
        <v>0</v>
      </c>
      <c r="X33">
        <f>COUNTA(N33:N33)</f>
        <v>1</v>
      </c>
    </row>
    <row r="34" spans="2:25" ht="13.5" customHeight="1" x14ac:dyDescent="0.2">
      <c r="B34" s="1">
        <f t="shared" si="2"/>
        <v>24</v>
      </c>
      <c r="C34" s="6"/>
      <c r="D34" s="8" t="s">
        <v>210</v>
      </c>
      <c r="E34" s="123"/>
      <c r="F34" s="123" t="s">
        <v>211</v>
      </c>
      <c r="G34" s="123"/>
      <c r="H34" s="123"/>
      <c r="I34" s="123"/>
      <c r="J34" s="123"/>
      <c r="K34" s="24">
        <v>13</v>
      </c>
      <c r="L34" s="24">
        <v>5</v>
      </c>
      <c r="M34" s="24"/>
      <c r="N34" s="115">
        <v>1</v>
      </c>
      <c r="U34">
        <f>COUNTA(K34)</f>
        <v>1</v>
      </c>
      <c r="V34">
        <f>COUNTA(L34)</f>
        <v>1</v>
      </c>
      <c r="W34">
        <f>COUNTA(M34)</f>
        <v>0</v>
      </c>
      <c r="X34">
        <f>COUNTA(N34)</f>
        <v>1</v>
      </c>
    </row>
    <row r="35" spans="2:25" ht="13.5" customHeight="1" x14ac:dyDescent="0.2">
      <c r="B35" s="1">
        <f t="shared" si="2"/>
        <v>25</v>
      </c>
      <c r="C35" s="6"/>
      <c r="D35" s="2" t="s">
        <v>17</v>
      </c>
      <c r="E35" s="123"/>
      <c r="F35" s="123" t="s">
        <v>96</v>
      </c>
      <c r="G35" s="123"/>
      <c r="H35" s="123"/>
      <c r="I35" s="123"/>
      <c r="J35" s="123"/>
      <c r="K35" s="24">
        <v>3550</v>
      </c>
      <c r="L35" s="24">
        <v>5100</v>
      </c>
      <c r="M35" s="24">
        <v>11000</v>
      </c>
      <c r="N35" s="115">
        <v>2650</v>
      </c>
    </row>
    <row r="36" spans="2:25" ht="13.5" customHeight="1" x14ac:dyDescent="0.2">
      <c r="B36" s="1">
        <f t="shared" si="2"/>
        <v>26</v>
      </c>
      <c r="C36" s="6"/>
      <c r="D36" s="6"/>
      <c r="E36" s="123"/>
      <c r="F36" s="123" t="s">
        <v>106</v>
      </c>
      <c r="G36" s="123"/>
      <c r="H36" s="123"/>
      <c r="I36" s="123"/>
      <c r="J36" s="123"/>
      <c r="K36" s="24"/>
      <c r="L36" s="24"/>
      <c r="M36" s="24">
        <v>150</v>
      </c>
      <c r="N36" s="115"/>
    </row>
    <row r="37" spans="2:25" ht="13.95" customHeight="1" x14ac:dyDescent="0.2">
      <c r="B37" s="1">
        <f t="shared" si="2"/>
        <v>27</v>
      </c>
      <c r="C37" s="6"/>
      <c r="D37" s="6"/>
      <c r="E37" s="123"/>
      <c r="F37" s="123" t="s">
        <v>97</v>
      </c>
      <c r="G37" s="123"/>
      <c r="H37" s="123"/>
      <c r="I37" s="123"/>
      <c r="J37" s="123"/>
      <c r="K37" s="24">
        <v>4650</v>
      </c>
      <c r="L37" s="24">
        <v>17250</v>
      </c>
      <c r="M37" s="24">
        <v>12125</v>
      </c>
      <c r="N37" s="115">
        <v>2975</v>
      </c>
    </row>
    <row r="38" spans="2:25" ht="13.5" customHeight="1" x14ac:dyDescent="0.2">
      <c r="B38" s="1">
        <f t="shared" si="2"/>
        <v>28</v>
      </c>
      <c r="C38" s="6"/>
      <c r="D38" s="6"/>
      <c r="E38" s="123"/>
      <c r="F38" s="123" t="s">
        <v>18</v>
      </c>
      <c r="G38" s="123"/>
      <c r="H38" s="123"/>
      <c r="I38" s="123"/>
      <c r="J38" s="123"/>
      <c r="K38" s="24">
        <v>550</v>
      </c>
      <c r="L38" s="24">
        <v>800</v>
      </c>
      <c r="M38" s="24">
        <v>1200</v>
      </c>
      <c r="N38" s="115">
        <v>350</v>
      </c>
    </row>
    <row r="39" spans="2:25" ht="13.5" customHeight="1" x14ac:dyDescent="0.2">
      <c r="B39" s="1">
        <f t="shared" si="2"/>
        <v>29</v>
      </c>
      <c r="C39" s="6"/>
      <c r="D39" s="6"/>
      <c r="E39" s="123"/>
      <c r="F39" s="123" t="s">
        <v>98</v>
      </c>
      <c r="G39" s="123"/>
      <c r="H39" s="123"/>
      <c r="I39" s="123"/>
      <c r="J39" s="123"/>
      <c r="K39" s="24">
        <v>400</v>
      </c>
      <c r="L39" s="24">
        <v>300</v>
      </c>
      <c r="M39" s="24">
        <v>200</v>
      </c>
      <c r="N39" s="115">
        <v>100</v>
      </c>
    </row>
    <row r="40" spans="2:25" ht="13.5" customHeight="1" x14ac:dyDescent="0.2">
      <c r="B40" s="1">
        <f t="shared" si="2"/>
        <v>30</v>
      </c>
      <c r="C40" s="6"/>
      <c r="D40" s="6"/>
      <c r="E40" s="123"/>
      <c r="F40" s="123" t="s">
        <v>99</v>
      </c>
      <c r="G40" s="123"/>
      <c r="H40" s="123"/>
      <c r="I40" s="123"/>
      <c r="J40" s="123"/>
      <c r="K40" s="24">
        <v>450</v>
      </c>
      <c r="L40" s="24">
        <v>100</v>
      </c>
      <c r="M40" s="24">
        <v>200</v>
      </c>
      <c r="N40" s="115" t="s">
        <v>148</v>
      </c>
    </row>
    <row r="41" spans="2:25" ht="13.95" customHeight="1" x14ac:dyDescent="0.2">
      <c r="B41" s="1">
        <f t="shared" si="2"/>
        <v>31</v>
      </c>
      <c r="C41" s="6"/>
      <c r="D41" s="6"/>
      <c r="E41" s="123"/>
      <c r="F41" s="123" t="s">
        <v>19</v>
      </c>
      <c r="G41" s="123"/>
      <c r="H41" s="123"/>
      <c r="I41" s="123"/>
      <c r="J41" s="123"/>
      <c r="K41" s="24">
        <v>800</v>
      </c>
      <c r="L41" s="24"/>
      <c r="M41" s="24">
        <v>50</v>
      </c>
      <c r="N41" s="115"/>
    </row>
    <row r="42" spans="2:25" ht="13.95" customHeight="1" x14ac:dyDescent="0.2">
      <c r="B42" s="1">
        <f t="shared" si="2"/>
        <v>32</v>
      </c>
      <c r="C42" s="6"/>
      <c r="D42" s="6"/>
      <c r="E42" s="123"/>
      <c r="F42" s="123" t="s">
        <v>214</v>
      </c>
      <c r="G42" s="123"/>
      <c r="H42" s="123"/>
      <c r="I42" s="123"/>
      <c r="J42" s="123"/>
      <c r="K42" s="24"/>
      <c r="L42" s="24"/>
      <c r="M42" s="24" t="s">
        <v>148</v>
      </c>
      <c r="N42" s="115"/>
    </row>
    <row r="43" spans="2:25" ht="13.5" customHeight="1" x14ac:dyDescent="0.2">
      <c r="B43" s="1">
        <f t="shared" si="2"/>
        <v>33</v>
      </c>
      <c r="C43" s="6"/>
      <c r="D43" s="6"/>
      <c r="E43" s="123"/>
      <c r="F43" s="123" t="s">
        <v>138</v>
      </c>
      <c r="G43" s="123"/>
      <c r="H43" s="123"/>
      <c r="I43" s="123"/>
      <c r="J43" s="123"/>
      <c r="K43" s="24"/>
      <c r="L43" s="24" t="s">
        <v>148</v>
      </c>
      <c r="M43" s="24">
        <v>6</v>
      </c>
      <c r="N43" s="115" t="s">
        <v>148</v>
      </c>
    </row>
    <row r="44" spans="2:25" ht="13.5" customHeight="1" x14ac:dyDescent="0.2">
      <c r="B44" s="1">
        <f t="shared" si="2"/>
        <v>34</v>
      </c>
      <c r="C44" s="6"/>
      <c r="D44" s="6"/>
      <c r="E44" s="123"/>
      <c r="F44" s="123" t="s">
        <v>118</v>
      </c>
      <c r="G44" s="123"/>
      <c r="H44" s="123"/>
      <c r="I44" s="123"/>
      <c r="J44" s="123"/>
      <c r="K44" s="24"/>
      <c r="L44" s="24" t="s">
        <v>148</v>
      </c>
      <c r="M44" s="24">
        <v>25</v>
      </c>
      <c r="N44" s="115">
        <v>75</v>
      </c>
    </row>
    <row r="45" spans="2:25" ht="13.95" customHeight="1" x14ac:dyDescent="0.2">
      <c r="B45" s="1">
        <f t="shared" si="2"/>
        <v>35</v>
      </c>
      <c r="C45" s="6"/>
      <c r="D45" s="6"/>
      <c r="E45" s="123"/>
      <c r="F45" s="123" t="s">
        <v>170</v>
      </c>
      <c r="G45" s="123"/>
      <c r="H45" s="123"/>
      <c r="I45" s="123"/>
      <c r="J45" s="123"/>
      <c r="K45" s="24" t="s">
        <v>148</v>
      </c>
      <c r="L45" s="24"/>
      <c r="M45" s="24"/>
      <c r="N45" s="115"/>
    </row>
    <row r="46" spans="2:25" ht="13.95" customHeight="1" x14ac:dyDescent="0.2">
      <c r="B46" s="1">
        <f t="shared" si="2"/>
        <v>36</v>
      </c>
      <c r="C46" s="6"/>
      <c r="D46" s="6"/>
      <c r="E46" s="123"/>
      <c r="F46" s="123" t="s">
        <v>215</v>
      </c>
      <c r="G46" s="123"/>
      <c r="H46" s="123"/>
      <c r="I46" s="123"/>
      <c r="J46" s="123"/>
      <c r="K46" s="24">
        <v>75</v>
      </c>
      <c r="L46" s="24"/>
      <c r="M46" s="24"/>
      <c r="N46" s="115"/>
      <c r="Y46" s="129"/>
    </row>
    <row r="47" spans="2:25" ht="13.95" customHeight="1" x14ac:dyDescent="0.2">
      <c r="B47" s="1">
        <f t="shared" si="2"/>
        <v>37</v>
      </c>
      <c r="C47" s="6"/>
      <c r="D47" s="6"/>
      <c r="E47" s="123"/>
      <c r="F47" s="123" t="s">
        <v>20</v>
      </c>
      <c r="G47" s="123"/>
      <c r="H47" s="123"/>
      <c r="I47" s="123"/>
      <c r="J47" s="123"/>
      <c r="K47" s="24">
        <v>200</v>
      </c>
      <c r="L47" s="24">
        <v>150</v>
      </c>
      <c r="M47" s="24"/>
      <c r="N47" s="115"/>
    </row>
    <row r="48" spans="2:25" ht="13.5" customHeight="1" x14ac:dyDescent="0.2">
      <c r="B48" s="1">
        <f t="shared" si="2"/>
        <v>38</v>
      </c>
      <c r="C48" s="6"/>
      <c r="D48" s="6"/>
      <c r="E48" s="123"/>
      <c r="F48" s="123" t="s">
        <v>21</v>
      </c>
      <c r="G48" s="123"/>
      <c r="H48" s="123"/>
      <c r="I48" s="123"/>
      <c r="J48" s="123"/>
      <c r="K48" s="24">
        <v>3750</v>
      </c>
      <c r="L48" s="24">
        <v>1150</v>
      </c>
      <c r="M48" s="56">
        <v>1875</v>
      </c>
      <c r="N48" s="60">
        <v>425</v>
      </c>
    </row>
    <row r="49" spans="2:29" ht="13.95" customHeight="1" x14ac:dyDescent="0.2">
      <c r="B49" s="1">
        <f t="shared" si="2"/>
        <v>39</v>
      </c>
      <c r="C49" s="6"/>
      <c r="D49" s="6"/>
      <c r="E49" s="123"/>
      <c r="F49" s="123" t="s">
        <v>22</v>
      </c>
      <c r="G49" s="123"/>
      <c r="H49" s="123"/>
      <c r="I49" s="123"/>
      <c r="J49" s="123"/>
      <c r="K49" s="24">
        <v>175</v>
      </c>
      <c r="L49" s="24" t="s">
        <v>148</v>
      </c>
      <c r="M49" s="24">
        <v>25</v>
      </c>
      <c r="N49" s="115" t="s">
        <v>148</v>
      </c>
    </row>
    <row r="50" spans="2:29" ht="13.5" customHeight="1" x14ac:dyDescent="0.2">
      <c r="B50" s="1">
        <f t="shared" si="2"/>
        <v>40</v>
      </c>
      <c r="C50" s="2" t="s">
        <v>76</v>
      </c>
      <c r="D50" s="2" t="s">
        <v>77</v>
      </c>
      <c r="E50" s="123"/>
      <c r="F50" s="123" t="s">
        <v>94</v>
      </c>
      <c r="G50" s="123"/>
      <c r="H50" s="123"/>
      <c r="I50" s="123"/>
      <c r="J50" s="123"/>
      <c r="K50" s="24" t="s">
        <v>148</v>
      </c>
      <c r="L50" s="24">
        <v>50</v>
      </c>
      <c r="M50" s="24">
        <v>50</v>
      </c>
      <c r="N50" s="115">
        <v>25</v>
      </c>
    </row>
    <row r="51" spans="2:29" ht="13.95" customHeight="1" x14ac:dyDescent="0.2">
      <c r="B51" s="1">
        <f t="shared" si="2"/>
        <v>41</v>
      </c>
      <c r="C51" s="6"/>
      <c r="D51" s="6"/>
      <c r="E51" s="123"/>
      <c r="F51" s="123" t="s">
        <v>143</v>
      </c>
      <c r="G51" s="123"/>
      <c r="H51" s="123"/>
      <c r="I51" s="123"/>
      <c r="J51" s="123"/>
      <c r="K51" s="24">
        <v>25</v>
      </c>
      <c r="L51" s="24"/>
      <c r="M51" s="24"/>
      <c r="N51" s="115" t="s">
        <v>148</v>
      </c>
    </row>
    <row r="52" spans="2:29" ht="13.95" customHeight="1" x14ac:dyDescent="0.2">
      <c r="B52" s="1">
        <f t="shared" si="2"/>
        <v>42</v>
      </c>
      <c r="C52" s="2" t="s">
        <v>86</v>
      </c>
      <c r="D52" s="2" t="s">
        <v>28</v>
      </c>
      <c r="E52" s="123"/>
      <c r="F52" s="123" t="s">
        <v>362</v>
      </c>
      <c r="G52" s="123"/>
      <c r="H52" s="123"/>
      <c r="I52" s="123"/>
      <c r="J52" s="123"/>
      <c r="K52" s="24" t="s">
        <v>148</v>
      </c>
      <c r="L52" s="24"/>
      <c r="M52" s="24" t="s">
        <v>148</v>
      </c>
      <c r="N52" s="115" t="s">
        <v>148</v>
      </c>
    </row>
    <row r="53" spans="2:29" ht="13.95" customHeight="1" x14ac:dyDescent="0.2">
      <c r="B53" s="1">
        <f t="shared" si="2"/>
        <v>43</v>
      </c>
      <c r="C53" s="130"/>
      <c r="D53" s="130"/>
      <c r="E53" s="123"/>
      <c r="F53" s="123" t="s">
        <v>113</v>
      </c>
      <c r="G53" s="123"/>
      <c r="H53" s="123"/>
      <c r="I53" s="123"/>
      <c r="J53" s="123"/>
      <c r="K53" s="24" t="s">
        <v>148</v>
      </c>
      <c r="L53" s="24" t="s">
        <v>148</v>
      </c>
      <c r="M53" s="24" t="s">
        <v>148</v>
      </c>
      <c r="N53" s="115" t="s">
        <v>148</v>
      </c>
      <c r="Y53" s="125"/>
    </row>
    <row r="54" spans="2:29" ht="13.95" customHeight="1" x14ac:dyDescent="0.2">
      <c r="B54" s="1">
        <f t="shared" si="2"/>
        <v>44</v>
      </c>
      <c r="C54" s="6"/>
      <c r="D54" s="6"/>
      <c r="E54" s="123"/>
      <c r="F54" s="123" t="s">
        <v>171</v>
      </c>
      <c r="G54" s="123"/>
      <c r="H54" s="123"/>
      <c r="I54" s="123"/>
      <c r="J54" s="123"/>
      <c r="K54" s="24">
        <v>100</v>
      </c>
      <c r="L54" s="24" t="s">
        <v>148</v>
      </c>
      <c r="M54" s="24" t="s">
        <v>148</v>
      </c>
      <c r="N54" s="115" t="s">
        <v>148</v>
      </c>
      <c r="Y54" s="125"/>
    </row>
    <row r="55" spans="2:29" ht="13.95" customHeight="1" x14ac:dyDescent="0.2">
      <c r="B55" s="1">
        <f t="shared" si="2"/>
        <v>45</v>
      </c>
      <c r="C55" s="6"/>
      <c r="D55" s="6"/>
      <c r="E55" s="123"/>
      <c r="F55" s="123" t="s">
        <v>136</v>
      </c>
      <c r="G55" s="123"/>
      <c r="H55" s="123"/>
      <c r="I55" s="123"/>
      <c r="J55" s="123"/>
      <c r="K55" s="24"/>
      <c r="L55" s="24">
        <v>25</v>
      </c>
      <c r="M55" s="24" t="s">
        <v>148</v>
      </c>
      <c r="N55" s="115" t="s">
        <v>148</v>
      </c>
      <c r="U55" s="126">
        <f>COUNTA($K11:$K57)</f>
        <v>34</v>
      </c>
      <c r="V55" s="126">
        <f>COUNTA($L11:$L57)</f>
        <v>32</v>
      </c>
      <c r="W55" s="126">
        <f>COUNTA($M11:$M57)</f>
        <v>33</v>
      </c>
      <c r="X55" s="126">
        <f>COUNTA($N11:$N57)</f>
        <v>37</v>
      </c>
      <c r="Y55" s="126"/>
      <c r="Z55" s="126"/>
      <c r="AA55" s="126"/>
      <c r="AB55" s="126"/>
      <c r="AC55" s="125"/>
    </row>
    <row r="56" spans="2:29" ht="13.95" customHeight="1" x14ac:dyDescent="0.2">
      <c r="B56" s="1">
        <f t="shared" si="2"/>
        <v>46</v>
      </c>
      <c r="C56" s="6"/>
      <c r="D56" s="6"/>
      <c r="E56" s="123"/>
      <c r="F56" s="123" t="s">
        <v>217</v>
      </c>
      <c r="G56" s="123"/>
      <c r="H56" s="123"/>
      <c r="I56" s="123"/>
      <c r="J56" s="123"/>
      <c r="K56" s="24"/>
      <c r="L56" s="24"/>
      <c r="M56" s="24">
        <v>25</v>
      </c>
      <c r="N56" s="115" t="s">
        <v>148</v>
      </c>
      <c r="U56" s="125">
        <f>SUM($U11:$U27,$K28:$K57)</f>
        <v>30563</v>
      </c>
      <c r="V56" s="125">
        <f>SUM($V11:$V27,$L28:$L57)</f>
        <v>34706</v>
      </c>
      <c r="W56" s="125">
        <f>SUM($W11:$W27,$M28:$M57)</f>
        <v>39531</v>
      </c>
      <c r="X56" s="125">
        <f>SUM($X11:$X27,$N28:$N57)</f>
        <v>15201</v>
      </c>
      <c r="Y56" s="125"/>
      <c r="Z56" s="125"/>
      <c r="AA56" s="125"/>
      <c r="AB56" s="125"/>
      <c r="AC56" s="125"/>
    </row>
    <row r="57" spans="2:29" ht="13.5" customHeight="1" x14ac:dyDescent="0.2">
      <c r="B57" s="1">
        <f t="shared" si="2"/>
        <v>47</v>
      </c>
      <c r="C57" s="6"/>
      <c r="D57" s="6"/>
      <c r="E57" s="123"/>
      <c r="F57" s="123" t="s">
        <v>83</v>
      </c>
      <c r="G57" s="123"/>
      <c r="H57" s="123"/>
      <c r="I57" s="123"/>
      <c r="J57" s="123"/>
      <c r="K57" s="24">
        <v>25</v>
      </c>
      <c r="L57" s="24"/>
      <c r="M57" s="24"/>
      <c r="N57" s="115">
        <v>25</v>
      </c>
      <c r="Y57" s="127"/>
    </row>
    <row r="58" spans="2:29" ht="13.95" customHeight="1" x14ac:dyDescent="0.2">
      <c r="B58" s="1">
        <f t="shared" si="2"/>
        <v>48</v>
      </c>
      <c r="C58" s="6"/>
      <c r="D58" s="6"/>
      <c r="E58" s="123"/>
      <c r="F58" s="123" t="s">
        <v>172</v>
      </c>
      <c r="G58" s="123"/>
      <c r="H58" s="123"/>
      <c r="I58" s="123"/>
      <c r="J58" s="123"/>
      <c r="K58" s="24"/>
      <c r="L58" s="24" t="s">
        <v>148</v>
      </c>
      <c r="M58" s="24"/>
      <c r="N58" s="115">
        <v>25</v>
      </c>
      <c r="Y58" s="127"/>
    </row>
    <row r="59" spans="2:29" ht="13.95" customHeight="1" x14ac:dyDescent="0.2">
      <c r="B59" s="1">
        <f t="shared" si="2"/>
        <v>49</v>
      </c>
      <c r="C59" s="6"/>
      <c r="D59" s="6"/>
      <c r="E59" s="123"/>
      <c r="F59" s="123" t="s">
        <v>265</v>
      </c>
      <c r="G59" s="123"/>
      <c r="H59" s="123"/>
      <c r="I59" s="123"/>
      <c r="J59" s="123"/>
      <c r="K59" s="24"/>
      <c r="L59" s="24">
        <v>1</v>
      </c>
      <c r="M59" s="24"/>
      <c r="N59" s="115">
        <v>1</v>
      </c>
      <c r="Y59" s="127"/>
    </row>
    <row r="60" spans="2:29" ht="13.5" customHeight="1" x14ac:dyDescent="0.2">
      <c r="B60" s="1">
        <f t="shared" si="2"/>
        <v>50</v>
      </c>
      <c r="C60" s="6"/>
      <c r="D60" s="6"/>
      <c r="E60" s="123"/>
      <c r="F60" s="123" t="s">
        <v>173</v>
      </c>
      <c r="G60" s="123"/>
      <c r="H60" s="123"/>
      <c r="I60" s="123"/>
      <c r="J60" s="123"/>
      <c r="K60" s="24"/>
      <c r="L60" s="24" t="s">
        <v>148</v>
      </c>
      <c r="M60" s="24" t="s">
        <v>148</v>
      </c>
      <c r="N60" s="115" t="s">
        <v>148</v>
      </c>
      <c r="Y60" s="127"/>
    </row>
    <row r="61" spans="2:29" ht="13.5" customHeight="1" x14ac:dyDescent="0.2">
      <c r="B61" s="1">
        <f t="shared" si="2"/>
        <v>51</v>
      </c>
      <c r="C61" s="6"/>
      <c r="D61" s="6"/>
      <c r="E61" s="123"/>
      <c r="F61" s="123" t="s">
        <v>290</v>
      </c>
      <c r="G61" s="123"/>
      <c r="H61" s="123"/>
      <c r="I61" s="123"/>
      <c r="J61" s="123"/>
      <c r="K61" s="24"/>
      <c r="L61" s="24" t="s">
        <v>148</v>
      </c>
      <c r="M61" s="24"/>
      <c r="N61" s="115"/>
      <c r="Y61" s="127"/>
    </row>
    <row r="62" spans="2:29" ht="13.5" customHeight="1" x14ac:dyDescent="0.2">
      <c r="B62" s="1">
        <f t="shared" si="2"/>
        <v>52</v>
      </c>
      <c r="C62" s="6"/>
      <c r="D62" s="6"/>
      <c r="E62" s="123"/>
      <c r="F62" s="123" t="s">
        <v>219</v>
      </c>
      <c r="G62" s="123"/>
      <c r="H62" s="123"/>
      <c r="I62" s="123"/>
      <c r="J62" s="123"/>
      <c r="K62" s="24" t="s">
        <v>148</v>
      </c>
      <c r="L62" s="24"/>
      <c r="M62" s="24"/>
      <c r="N62" s="115" t="s">
        <v>148</v>
      </c>
      <c r="Y62" s="127"/>
    </row>
    <row r="63" spans="2:29" ht="13.95" customHeight="1" x14ac:dyDescent="0.2">
      <c r="B63" s="1">
        <f t="shared" si="2"/>
        <v>53</v>
      </c>
      <c r="C63" s="6"/>
      <c r="D63" s="6"/>
      <c r="E63" s="123"/>
      <c r="F63" s="123" t="s">
        <v>220</v>
      </c>
      <c r="G63" s="123"/>
      <c r="H63" s="123"/>
      <c r="I63" s="123"/>
      <c r="J63" s="123"/>
      <c r="K63" s="24"/>
      <c r="L63" s="24"/>
      <c r="M63" s="24">
        <v>225</v>
      </c>
      <c r="N63" s="115">
        <v>150</v>
      </c>
      <c r="Y63" s="125"/>
    </row>
    <row r="64" spans="2:29" ht="13.5" customHeight="1" x14ac:dyDescent="0.2">
      <c r="B64" s="1">
        <f t="shared" si="2"/>
        <v>54</v>
      </c>
      <c r="C64" s="6"/>
      <c r="D64" s="6"/>
      <c r="E64" s="123"/>
      <c r="F64" s="123" t="s">
        <v>100</v>
      </c>
      <c r="G64" s="123"/>
      <c r="H64" s="123"/>
      <c r="I64" s="123"/>
      <c r="J64" s="123"/>
      <c r="K64" s="24">
        <v>400</v>
      </c>
      <c r="L64" s="24" t="s">
        <v>148</v>
      </c>
      <c r="M64" s="24" t="s">
        <v>148</v>
      </c>
      <c r="N64" s="115" t="s">
        <v>148</v>
      </c>
      <c r="Y64" s="127"/>
    </row>
    <row r="65" spans="2:25" ht="13.95" customHeight="1" x14ac:dyDescent="0.2">
      <c r="B65" s="1">
        <f t="shared" si="2"/>
        <v>55</v>
      </c>
      <c r="C65" s="6"/>
      <c r="D65" s="6"/>
      <c r="E65" s="123"/>
      <c r="F65" s="123" t="s">
        <v>308</v>
      </c>
      <c r="G65" s="123"/>
      <c r="H65" s="123"/>
      <c r="I65" s="123"/>
      <c r="J65" s="123"/>
      <c r="K65" s="24"/>
      <c r="L65" s="24"/>
      <c r="M65" s="24"/>
      <c r="N65" s="115" t="s">
        <v>148</v>
      </c>
      <c r="Y65" s="125"/>
    </row>
    <row r="66" spans="2:25" ht="13.5" customHeight="1" x14ac:dyDescent="0.2">
      <c r="B66" s="1">
        <f t="shared" si="2"/>
        <v>56</v>
      </c>
      <c r="C66" s="6"/>
      <c r="D66" s="6"/>
      <c r="E66" s="123"/>
      <c r="F66" s="123" t="s">
        <v>245</v>
      </c>
      <c r="G66" s="123"/>
      <c r="H66" s="123"/>
      <c r="I66" s="123"/>
      <c r="J66" s="123"/>
      <c r="K66" s="24"/>
      <c r="L66" s="24" t="s">
        <v>148</v>
      </c>
      <c r="M66" s="24" t="s">
        <v>148</v>
      </c>
      <c r="N66" s="115"/>
      <c r="Y66" s="125"/>
    </row>
    <row r="67" spans="2:25" ht="13.95" customHeight="1" x14ac:dyDescent="0.2">
      <c r="B67" s="1">
        <f t="shared" si="2"/>
        <v>57</v>
      </c>
      <c r="C67" s="6"/>
      <c r="D67" s="6"/>
      <c r="E67" s="123"/>
      <c r="F67" s="123" t="s">
        <v>222</v>
      </c>
      <c r="G67" s="123"/>
      <c r="H67" s="123"/>
      <c r="I67" s="123"/>
      <c r="J67" s="123"/>
      <c r="K67" s="24">
        <v>225</v>
      </c>
      <c r="L67" s="128">
        <v>275</v>
      </c>
      <c r="M67" s="24">
        <v>175</v>
      </c>
      <c r="N67" s="115">
        <v>100</v>
      </c>
      <c r="Y67" s="125"/>
    </row>
    <row r="68" spans="2:25" ht="13.5" customHeight="1" x14ac:dyDescent="0.2">
      <c r="B68" s="1">
        <f t="shared" si="2"/>
        <v>58</v>
      </c>
      <c r="C68" s="6"/>
      <c r="D68" s="6"/>
      <c r="E68" s="123"/>
      <c r="F68" s="123" t="s">
        <v>223</v>
      </c>
      <c r="G68" s="123"/>
      <c r="H68" s="123"/>
      <c r="I68" s="123"/>
      <c r="J68" s="123"/>
      <c r="K68" s="24">
        <v>48</v>
      </c>
      <c r="L68" s="128"/>
      <c r="M68" s="128"/>
      <c r="N68" s="115"/>
      <c r="Y68" s="125"/>
    </row>
    <row r="69" spans="2:25" ht="13.95" customHeight="1" x14ac:dyDescent="0.2">
      <c r="B69" s="1">
        <f t="shared" si="2"/>
        <v>59</v>
      </c>
      <c r="C69" s="6"/>
      <c r="D69" s="6"/>
      <c r="E69" s="123"/>
      <c r="F69" s="123" t="s">
        <v>101</v>
      </c>
      <c r="G69" s="123"/>
      <c r="H69" s="123"/>
      <c r="I69" s="123"/>
      <c r="J69" s="123"/>
      <c r="K69" s="24" t="s">
        <v>148</v>
      </c>
      <c r="L69" s="24">
        <v>300</v>
      </c>
      <c r="M69" s="24">
        <v>100</v>
      </c>
      <c r="N69" s="115">
        <v>400</v>
      </c>
      <c r="Y69" s="125"/>
    </row>
    <row r="70" spans="2:25" ht="13.5" customHeight="1" x14ac:dyDescent="0.2">
      <c r="B70" s="1">
        <f t="shared" si="2"/>
        <v>60</v>
      </c>
      <c r="C70" s="6"/>
      <c r="D70" s="6"/>
      <c r="E70" s="123"/>
      <c r="F70" s="123" t="s">
        <v>102</v>
      </c>
      <c r="G70" s="123"/>
      <c r="H70" s="123"/>
      <c r="I70" s="123"/>
      <c r="J70" s="123"/>
      <c r="K70" s="24">
        <v>50</v>
      </c>
      <c r="L70" s="24">
        <v>125</v>
      </c>
      <c r="M70" s="24">
        <v>25</v>
      </c>
      <c r="N70" s="115">
        <v>75</v>
      </c>
      <c r="Y70" s="125"/>
    </row>
    <row r="71" spans="2:25" ht="14.25" customHeight="1" x14ac:dyDescent="0.2">
      <c r="B71" s="1">
        <f t="shared" si="2"/>
        <v>61</v>
      </c>
      <c r="C71" s="6"/>
      <c r="D71" s="6"/>
      <c r="E71" s="123"/>
      <c r="F71" s="123" t="s">
        <v>377</v>
      </c>
      <c r="G71" s="123"/>
      <c r="H71" s="123"/>
      <c r="I71" s="123"/>
      <c r="J71" s="123"/>
      <c r="K71" s="24"/>
      <c r="L71" s="24"/>
      <c r="M71" s="24"/>
      <c r="N71" s="115">
        <v>100</v>
      </c>
      <c r="Y71" s="125"/>
    </row>
    <row r="72" spans="2:25" ht="13.5" customHeight="1" x14ac:dyDescent="0.2">
      <c r="B72" s="1">
        <f t="shared" si="2"/>
        <v>62</v>
      </c>
      <c r="C72" s="6"/>
      <c r="D72" s="6"/>
      <c r="E72" s="123"/>
      <c r="F72" s="123" t="s">
        <v>268</v>
      </c>
      <c r="G72" s="123"/>
      <c r="H72" s="123"/>
      <c r="I72" s="123"/>
      <c r="J72" s="123"/>
      <c r="K72" s="24">
        <v>50</v>
      </c>
      <c r="L72" s="24" t="s">
        <v>148</v>
      </c>
      <c r="M72" s="24"/>
      <c r="N72" s="115"/>
      <c r="Y72" s="125"/>
    </row>
    <row r="73" spans="2:25" ht="13.95" customHeight="1" x14ac:dyDescent="0.2">
      <c r="B73" s="1">
        <f t="shared" si="2"/>
        <v>63</v>
      </c>
      <c r="C73" s="6"/>
      <c r="D73" s="6"/>
      <c r="E73" s="123"/>
      <c r="F73" s="123" t="s">
        <v>142</v>
      </c>
      <c r="G73" s="123"/>
      <c r="H73" s="123"/>
      <c r="I73" s="123"/>
      <c r="J73" s="123"/>
      <c r="K73" s="24">
        <v>48</v>
      </c>
      <c r="L73" s="24">
        <v>8</v>
      </c>
      <c r="M73" s="24" t="s">
        <v>148</v>
      </c>
      <c r="N73" s="115">
        <v>40</v>
      </c>
      <c r="Y73" s="125"/>
    </row>
    <row r="74" spans="2:25" ht="13.5" customHeight="1" x14ac:dyDescent="0.2">
      <c r="B74" s="1">
        <f t="shared" si="2"/>
        <v>64</v>
      </c>
      <c r="C74" s="6"/>
      <c r="D74" s="6"/>
      <c r="E74" s="123"/>
      <c r="F74" s="123" t="s">
        <v>175</v>
      </c>
      <c r="G74" s="123"/>
      <c r="H74" s="123"/>
      <c r="I74" s="123"/>
      <c r="J74" s="123"/>
      <c r="K74" s="24" t="s">
        <v>148</v>
      </c>
      <c r="L74" s="24"/>
      <c r="M74" s="24"/>
      <c r="N74" s="115"/>
      <c r="Y74" s="125"/>
    </row>
    <row r="75" spans="2:25" ht="13.5" customHeight="1" x14ac:dyDescent="0.2">
      <c r="B75" s="1">
        <f t="shared" si="2"/>
        <v>65</v>
      </c>
      <c r="C75" s="6"/>
      <c r="D75" s="6"/>
      <c r="E75" s="123"/>
      <c r="F75" s="123" t="s">
        <v>30</v>
      </c>
      <c r="G75" s="123"/>
      <c r="H75" s="123"/>
      <c r="I75" s="123"/>
      <c r="J75" s="123"/>
      <c r="K75" s="24">
        <v>112</v>
      </c>
      <c r="L75" s="24">
        <v>112</v>
      </c>
      <c r="M75" s="24">
        <v>136</v>
      </c>
      <c r="N75" s="115">
        <v>104</v>
      </c>
      <c r="Y75" s="125"/>
    </row>
    <row r="76" spans="2:25" ht="13.5" customHeight="1" x14ac:dyDescent="0.2">
      <c r="B76" s="1">
        <f t="shared" si="2"/>
        <v>66</v>
      </c>
      <c r="C76" s="6"/>
      <c r="D76" s="6"/>
      <c r="E76" s="123"/>
      <c r="F76" s="123" t="s">
        <v>176</v>
      </c>
      <c r="G76" s="123"/>
      <c r="H76" s="123"/>
      <c r="I76" s="123"/>
      <c r="J76" s="123"/>
      <c r="K76" s="24">
        <v>144</v>
      </c>
      <c r="L76" s="24">
        <v>168</v>
      </c>
      <c r="M76" s="24">
        <v>120</v>
      </c>
      <c r="N76" s="115">
        <v>88</v>
      </c>
      <c r="Y76" s="125"/>
    </row>
    <row r="77" spans="2:25" ht="13.95" customHeight="1" x14ac:dyDescent="0.2">
      <c r="B77" s="1">
        <f t="shared" ref="B77:B95" si="6">B76+1</f>
        <v>67</v>
      </c>
      <c r="C77" s="6"/>
      <c r="D77" s="6"/>
      <c r="E77" s="123"/>
      <c r="F77" s="123" t="s">
        <v>177</v>
      </c>
      <c r="G77" s="123"/>
      <c r="H77" s="123"/>
      <c r="I77" s="123"/>
      <c r="J77" s="123"/>
      <c r="K77" s="24" t="s">
        <v>148</v>
      </c>
      <c r="L77" s="24" t="s">
        <v>148</v>
      </c>
      <c r="M77" s="24" t="s">
        <v>148</v>
      </c>
      <c r="N77" s="115">
        <v>8</v>
      </c>
      <c r="Y77" s="125"/>
    </row>
    <row r="78" spans="2:25" ht="13.95" customHeight="1" x14ac:dyDescent="0.2">
      <c r="B78" s="1">
        <f t="shared" si="6"/>
        <v>68</v>
      </c>
      <c r="C78" s="6"/>
      <c r="D78" s="6"/>
      <c r="E78" s="123"/>
      <c r="F78" s="123" t="s">
        <v>309</v>
      </c>
      <c r="G78" s="123"/>
      <c r="H78" s="123"/>
      <c r="I78" s="123"/>
      <c r="J78" s="123"/>
      <c r="K78" s="24" t="s">
        <v>148</v>
      </c>
      <c r="L78" s="24"/>
      <c r="M78" s="24"/>
      <c r="N78" s="115"/>
      <c r="Y78" s="125"/>
    </row>
    <row r="79" spans="2:25" ht="13.95" customHeight="1" x14ac:dyDescent="0.2">
      <c r="B79" s="1">
        <f t="shared" si="6"/>
        <v>69</v>
      </c>
      <c r="C79" s="6"/>
      <c r="D79" s="6"/>
      <c r="E79" s="123"/>
      <c r="F79" s="123" t="s">
        <v>81</v>
      </c>
      <c r="G79" s="123"/>
      <c r="H79" s="123"/>
      <c r="I79" s="123"/>
      <c r="J79" s="123"/>
      <c r="K79" s="24">
        <v>100</v>
      </c>
      <c r="L79" s="24">
        <v>100</v>
      </c>
      <c r="M79" s="24">
        <v>250</v>
      </c>
      <c r="N79" s="115">
        <v>200</v>
      </c>
      <c r="Y79" s="125"/>
    </row>
    <row r="80" spans="2:25" ht="13.95" customHeight="1" x14ac:dyDescent="0.2">
      <c r="B80" s="1">
        <f t="shared" si="6"/>
        <v>70</v>
      </c>
      <c r="C80" s="6"/>
      <c r="D80" s="6"/>
      <c r="E80" s="123"/>
      <c r="F80" s="123" t="s">
        <v>225</v>
      </c>
      <c r="G80" s="123"/>
      <c r="H80" s="123"/>
      <c r="I80" s="123"/>
      <c r="J80" s="123"/>
      <c r="K80" s="24">
        <v>200</v>
      </c>
      <c r="L80" s="24"/>
      <c r="M80" s="24"/>
      <c r="N80" s="115"/>
      <c r="Y80" s="125"/>
    </row>
    <row r="81" spans="2:25" ht="13.95" customHeight="1" x14ac:dyDescent="0.2">
      <c r="B81" s="1">
        <f t="shared" si="6"/>
        <v>71</v>
      </c>
      <c r="C81" s="6"/>
      <c r="D81" s="6"/>
      <c r="E81" s="123"/>
      <c r="F81" s="123" t="s">
        <v>270</v>
      </c>
      <c r="G81" s="123"/>
      <c r="H81" s="123"/>
      <c r="I81" s="123"/>
      <c r="J81" s="123"/>
      <c r="K81" s="24">
        <v>100</v>
      </c>
      <c r="L81" s="24"/>
      <c r="M81" s="24" t="s">
        <v>148</v>
      </c>
      <c r="N81" s="115"/>
      <c r="Y81" s="125"/>
    </row>
    <row r="82" spans="2:25" ht="13.5" customHeight="1" x14ac:dyDescent="0.2">
      <c r="B82" s="1">
        <f t="shared" si="6"/>
        <v>72</v>
      </c>
      <c r="C82" s="6"/>
      <c r="D82" s="6"/>
      <c r="E82" s="123"/>
      <c r="F82" s="123" t="s">
        <v>103</v>
      </c>
      <c r="G82" s="123"/>
      <c r="H82" s="123"/>
      <c r="I82" s="123"/>
      <c r="J82" s="123"/>
      <c r="K82" s="24">
        <v>1800</v>
      </c>
      <c r="L82" s="24">
        <v>1500</v>
      </c>
      <c r="M82" s="24">
        <v>850</v>
      </c>
      <c r="N82" s="115">
        <v>1400</v>
      </c>
      <c r="Y82" s="125"/>
    </row>
    <row r="83" spans="2:25" ht="13.95" customHeight="1" x14ac:dyDescent="0.2">
      <c r="B83" s="1">
        <f t="shared" si="6"/>
        <v>73</v>
      </c>
      <c r="C83" s="6"/>
      <c r="D83" s="6"/>
      <c r="E83" s="123"/>
      <c r="F83" s="123" t="s">
        <v>178</v>
      </c>
      <c r="G83" s="123"/>
      <c r="H83" s="123"/>
      <c r="I83" s="123"/>
      <c r="J83" s="123"/>
      <c r="K83" s="24">
        <v>25</v>
      </c>
      <c r="L83" s="24" t="s">
        <v>148</v>
      </c>
      <c r="M83" s="24">
        <v>25</v>
      </c>
      <c r="N83" s="115">
        <v>75</v>
      </c>
      <c r="Y83" s="125"/>
    </row>
    <row r="84" spans="2:25" ht="13.5" customHeight="1" x14ac:dyDescent="0.2">
      <c r="B84" s="1">
        <f t="shared" si="6"/>
        <v>74</v>
      </c>
      <c r="C84" s="6"/>
      <c r="D84" s="6"/>
      <c r="E84" s="123"/>
      <c r="F84" s="123" t="s">
        <v>247</v>
      </c>
      <c r="G84" s="123"/>
      <c r="H84" s="123"/>
      <c r="I84" s="123"/>
      <c r="J84" s="123"/>
      <c r="K84" s="24"/>
      <c r="L84" s="24" t="s">
        <v>148</v>
      </c>
      <c r="M84" s="24" t="s">
        <v>148</v>
      </c>
      <c r="N84" s="115"/>
      <c r="Y84" s="125"/>
    </row>
    <row r="85" spans="2:25" ht="13.95" customHeight="1" x14ac:dyDescent="0.2">
      <c r="B85" s="1">
        <f t="shared" si="6"/>
        <v>75</v>
      </c>
      <c r="C85" s="6"/>
      <c r="D85" s="6"/>
      <c r="E85" s="123"/>
      <c r="F85" s="123" t="s">
        <v>226</v>
      </c>
      <c r="G85" s="123"/>
      <c r="H85" s="123"/>
      <c r="I85" s="123"/>
      <c r="J85" s="123"/>
      <c r="K85" s="24" t="s">
        <v>148</v>
      </c>
      <c r="L85" s="24">
        <v>50</v>
      </c>
      <c r="M85" s="24" t="s">
        <v>148</v>
      </c>
      <c r="N85" s="115">
        <v>50</v>
      </c>
      <c r="Y85" s="125"/>
    </row>
    <row r="86" spans="2:25" ht="13.5" customHeight="1" x14ac:dyDescent="0.2">
      <c r="B86" s="1">
        <f t="shared" si="6"/>
        <v>76</v>
      </c>
      <c r="C86" s="6"/>
      <c r="D86" s="6"/>
      <c r="E86" s="123"/>
      <c r="F86" s="123" t="s">
        <v>271</v>
      </c>
      <c r="G86" s="123"/>
      <c r="H86" s="123"/>
      <c r="I86" s="123"/>
      <c r="J86" s="123"/>
      <c r="K86" s="24">
        <v>100</v>
      </c>
      <c r="L86" s="24">
        <v>100</v>
      </c>
      <c r="M86" s="24"/>
      <c r="N86" s="115"/>
      <c r="Y86" s="125"/>
    </row>
    <row r="87" spans="2:25" ht="13.95" customHeight="1" x14ac:dyDescent="0.2">
      <c r="B87" s="1">
        <f t="shared" si="6"/>
        <v>77</v>
      </c>
      <c r="C87" s="6"/>
      <c r="D87" s="6"/>
      <c r="E87" s="123"/>
      <c r="F87" s="123" t="s">
        <v>179</v>
      </c>
      <c r="G87" s="123"/>
      <c r="H87" s="123"/>
      <c r="I87" s="123"/>
      <c r="J87" s="123"/>
      <c r="K87" s="24">
        <v>25</v>
      </c>
      <c r="L87" s="24"/>
      <c r="M87" s="24">
        <v>25</v>
      </c>
      <c r="N87" s="115" t="s">
        <v>148</v>
      </c>
      <c r="Y87" s="125"/>
    </row>
    <row r="88" spans="2:25" ht="13.5" customHeight="1" x14ac:dyDescent="0.2">
      <c r="B88" s="1">
        <f t="shared" si="6"/>
        <v>78</v>
      </c>
      <c r="C88" s="6"/>
      <c r="D88" s="6"/>
      <c r="E88" s="123"/>
      <c r="F88" s="123" t="s">
        <v>273</v>
      </c>
      <c r="G88" s="123"/>
      <c r="H88" s="123"/>
      <c r="I88" s="123"/>
      <c r="J88" s="123"/>
      <c r="K88" s="24">
        <v>640</v>
      </c>
      <c r="L88" s="24">
        <v>128</v>
      </c>
      <c r="M88" s="24"/>
      <c r="N88" s="115"/>
      <c r="Y88" s="125"/>
    </row>
    <row r="89" spans="2:25" ht="13.95" customHeight="1" x14ac:dyDescent="0.2">
      <c r="B89" s="1">
        <f t="shared" si="6"/>
        <v>79</v>
      </c>
      <c r="C89" s="6"/>
      <c r="D89" s="6"/>
      <c r="E89" s="123"/>
      <c r="F89" s="123" t="s">
        <v>31</v>
      </c>
      <c r="G89" s="123"/>
      <c r="H89" s="123"/>
      <c r="I89" s="123"/>
      <c r="J89" s="123"/>
      <c r="K89" s="24">
        <v>1250</v>
      </c>
      <c r="L89" s="24">
        <v>800</v>
      </c>
      <c r="M89" s="24">
        <v>225</v>
      </c>
      <c r="N89" s="115">
        <v>400</v>
      </c>
      <c r="Y89" s="125"/>
    </row>
    <row r="90" spans="2:25" ht="13.95" customHeight="1" x14ac:dyDescent="0.2">
      <c r="B90" s="1">
        <f t="shared" si="6"/>
        <v>80</v>
      </c>
      <c r="C90" s="2" t="s">
        <v>72</v>
      </c>
      <c r="D90" s="2" t="s">
        <v>73</v>
      </c>
      <c r="E90" s="123"/>
      <c r="F90" s="123" t="s">
        <v>110</v>
      </c>
      <c r="G90" s="123"/>
      <c r="H90" s="123"/>
      <c r="I90" s="123"/>
      <c r="J90" s="123"/>
      <c r="K90" s="24"/>
      <c r="L90" s="24">
        <v>2</v>
      </c>
      <c r="M90" s="24">
        <v>1</v>
      </c>
      <c r="N90" s="115">
        <v>1</v>
      </c>
    </row>
    <row r="91" spans="2:25" ht="13.5" customHeight="1" x14ac:dyDescent="0.2">
      <c r="B91" s="1">
        <f t="shared" si="6"/>
        <v>81</v>
      </c>
      <c r="C91" s="2" t="s">
        <v>32</v>
      </c>
      <c r="D91" s="2" t="s">
        <v>33</v>
      </c>
      <c r="E91" s="123"/>
      <c r="F91" s="123" t="s">
        <v>312</v>
      </c>
      <c r="G91" s="123"/>
      <c r="H91" s="123"/>
      <c r="I91" s="123"/>
      <c r="J91" s="123"/>
      <c r="K91" s="24" t="s">
        <v>148</v>
      </c>
      <c r="L91" s="24"/>
      <c r="M91" s="24"/>
      <c r="N91" s="115"/>
    </row>
    <row r="92" spans="2:25" ht="13.95" customHeight="1" x14ac:dyDescent="0.2">
      <c r="B92" s="1">
        <f t="shared" si="6"/>
        <v>82</v>
      </c>
      <c r="C92" s="6"/>
      <c r="D92" s="6"/>
      <c r="E92" s="123"/>
      <c r="F92" s="123" t="s">
        <v>158</v>
      </c>
      <c r="G92" s="123"/>
      <c r="H92" s="123"/>
      <c r="I92" s="123"/>
      <c r="J92" s="123"/>
      <c r="K92" s="24">
        <v>1</v>
      </c>
      <c r="L92" s="24" t="s">
        <v>148</v>
      </c>
      <c r="M92" s="24">
        <v>1</v>
      </c>
      <c r="N92" s="115" t="s">
        <v>148</v>
      </c>
    </row>
    <row r="93" spans="2:25" ht="13.5" customHeight="1" x14ac:dyDescent="0.2">
      <c r="B93" s="1">
        <f t="shared" si="6"/>
        <v>83</v>
      </c>
      <c r="C93" s="6"/>
      <c r="D93" s="6"/>
      <c r="E93" s="123"/>
      <c r="F93" s="123" t="s">
        <v>181</v>
      </c>
      <c r="G93" s="123"/>
      <c r="H93" s="123"/>
      <c r="I93" s="123"/>
      <c r="J93" s="123"/>
      <c r="K93" s="24"/>
      <c r="L93" s="24">
        <v>1</v>
      </c>
      <c r="M93" s="24">
        <v>2</v>
      </c>
      <c r="N93" s="115">
        <v>1</v>
      </c>
    </row>
    <row r="94" spans="2:25" ht="13.95" customHeight="1" x14ac:dyDescent="0.2">
      <c r="B94" s="1">
        <f t="shared" si="6"/>
        <v>84</v>
      </c>
      <c r="C94" s="6"/>
      <c r="D94" s="6"/>
      <c r="E94" s="123"/>
      <c r="F94" s="123" t="s">
        <v>114</v>
      </c>
      <c r="G94" s="123"/>
      <c r="H94" s="123"/>
      <c r="I94" s="123"/>
      <c r="J94" s="123"/>
      <c r="K94" s="24">
        <v>6</v>
      </c>
      <c r="L94" s="24"/>
      <c r="M94" s="24">
        <v>3</v>
      </c>
      <c r="N94" s="115" t="s">
        <v>148</v>
      </c>
    </row>
    <row r="95" spans="2:25" ht="13.5" customHeight="1" thickBot="1" x14ac:dyDescent="0.25">
      <c r="B95" s="1">
        <f t="shared" si="6"/>
        <v>85</v>
      </c>
      <c r="C95" s="6"/>
      <c r="D95" s="6"/>
      <c r="E95" s="123"/>
      <c r="F95" s="123" t="s">
        <v>228</v>
      </c>
      <c r="G95" s="123"/>
      <c r="H95" s="123"/>
      <c r="I95" s="123"/>
      <c r="J95" s="123"/>
      <c r="K95" s="24"/>
      <c r="L95" s="24">
        <v>2</v>
      </c>
      <c r="M95" s="24">
        <v>1</v>
      </c>
      <c r="N95" s="115">
        <v>1</v>
      </c>
    </row>
    <row r="96" spans="2:25" ht="13.95" customHeight="1" x14ac:dyDescent="0.2">
      <c r="B96" s="83"/>
      <c r="C96" s="84"/>
      <c r="D96" s="84"/>
      <c r="E96" s="23"/>
      <c r="F96" s="23"/>
      <c r="G96" s="23"/>
      <c r="H96" s="23"/>
      <c r="I96" s="23"/>
      <c r="J96" s="23"/>
      <c r="K96" s="23"/>
      <c r="L96" s="23"/>
      <c r="M96" s="23"/>
      <c r="N96" s="23"/>
      <c r="U96">
        <f>COUNTA(K11:K115)</f>
        <v>71</v>
      </c>
      <c r="V96">
        <f>COUNTA(L11:L115)</f>
        <v>69</v>
      </c>
      <c r="W96">
        <f>COUNTA(M11:M115)</f>
        <v>72</v>
      </c>
      <c r="X96">
        <f>COUNTA(N11:N115)</f>
        <v>76</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SUM(U11:U27,K28:K115)</f>
        <v>36490</v>
      </c>
      <c r="V100">
        <f>SUM(V11:V27,L28:L115)</f>
        <v>38937</v>
      </c>
      <c r="W100">
        <f>SUM(W11:W27,M28:M115)</f>
        <v>42408</v>
      </c>
      <c r="X100">
        <f>SUM(X11:X27,N28:N115)</f>
        <v>19028</v>
      </c>
    </row>
    <row r="101" spans="2:24" ht="18" customHeight="1" thickBot="1" x14ac:dyDescent="0.25">
      <c r="B101" s="71"/>
      <c r="C101" s="22"/>
      <c r="D101" s="163" t="s">
        <v>2</v>
      </c>
      <c r="E101" s="163"/>
      <c r="F101" s="163"/>
      <c r="G101" s="163"/>
      <c r="H101" s="22"/>
      <c r="I101" s="22"/>
      <c r="J101" s="72"/>
      <c r="K101" s="33" t="str">
        <f>K5</f>
        <v>2022.9.5</v>
      </c>
      <c r="L101" s="33" t="str">
        <f>L5</f>
        <v>2022.9.5</v>
      </c>
      <c r="M101" s="33" t="str">
        <f>M5</f>
        <v>2022.9.5</v>
      </c>
      <c r="N101" s="132" t="str">
        <f>N5</f>
        <v>2022.9.5</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95" customHeight="1" x14ac:dyDescent="0.2">
      <c r="B103" s="1">
        <f>B95+1</f>
        <v>86</v>
      </c>
      <c r="C103" s="6" t="s">
        <v>32</v>
      </c>
      <c r="D103" s="6" t="s">
        <v>33</v>
      </c>
      <c r="E103" s="123"/>
      <c r="F103" s="123" t="s">
        <v>183</v>
      </c>
      <c r="G103" s="123"/>
      <c r="H103" s="123"/>
      <c r="I103" s="123"/>
      <c r="J103" s="123"/>
      <c r="K103" s="24">
        <v>1</v>
      </c>
      <c r="L103" s="24">
        <v>8</v>
      </c>
      <c r="M103" s="24">
        <v>6</v>
      </c>
      <c r="N103" s="115">
        <v>6</v>
      </c>
    </row>
    <row r="104" spans="2:24" ht="13.5" customHeight="1" x14ac:dyDescent="0.2">
      <c r="B104" s="1">
        <f t="shared" ref="B104:B115" si="7">B103+1</f>
        <v>87</v>
      </c>
      <c r="C104" s="6"/>
      <c r="D104" s="6"/>
      <c r="E104" s="123"/>
      <c r="F104" s="123" t="s">
        <v>34</v>
      </c>
      <c r="G104" s="123"/>
      <c r="H104" s="123"/>
      <c r="I104" s="123"/>
      <c r="J104" s="123"/>
      <c r="K104" s="24">
        <v>1</v>
      </c>
      <c r="L104" s="24"/>
      <c r="M104" s="24">
        <v>2</v>
      </c>
      <c r="N104" s="115" t="s">
        <v>148</v>
      </c>
    </row>
    <row r="105" spans="2:24" ht="13.5" customHeight="1" x14ac:dyDescent="0.2">
      <c r="B105" s="1">
        <f t="shared" si="7"/>
        <v>88</v>
      </c>
      <c r="C105" s="2" t="s">
        <v>132</v>
      </c>
      <c r="D105" s="2" t="s">
        <v>184</v>
      </c>
      <c r="E105" s="123"/>
      <c r="F105" s="123" t="s">
        <v>314</v>
      </c>
      <c r="G105" s="123"/>
      <c r="H105" s="123"/>
      <c r="I105" s="123"/>
      <c r="J105" s="123"/>
      <c r="K105" s="24"/>
      <c r="L105" s="24" t="s">
        <v>148</v>
      </c>
      <c r="M105" s="24" t="s">
        <v>148</v>
      </c>
      <c r="N105" s="115"/>
    </row>
    <row r="106" spans="2:24" ht="13.5" customHeight="1" x14ac:dyDescent="0.2">
      <c r="B106" s="1">
        <f t="shared" si="7"/>
        <v>89</v>
      </c>
      <c r="C106" s="6"/>
      <c r="D106" s="2" t="s">
        <v>186</v>
      </c>
      <c r="E106" s="123"/>
      <c r="F106" s="123" t="s">
        <v>187</v>
      </c>
      <c r="G106" s="123"/>
      <c r="H106" s="123"/>
      <c r="I106" s="123"/>
      <c r="J106" s="123"/>
      <c r="K106" s="24" t="s">
        <v>148</v>
      </c>
      <c r="L106" s="24"/>
      <c r="M106" s="24">
        <v>1</v>
      </c>
      <c r="N106" s="115"/>
    </row>
    <row r="107" spans="2:24" ht="13.5" customHeight="1" x14ac:dyDescent="0.2">
      <c r="B107" s="1">
        <f t="shared" si="7"/>
        <v>90</v>
      </c>
      <c r="C107" s="6"/>
      <c r="D107" s="2" t="s">
        <v>35</v>
      </c>
      <c r="E107" s="123"/>
      <c r="F107" s="123" t="s">
        <v>112</v>
      </c>
      <c r="G107" s="123"/>
      <c r="H107" s="123"/>
      <c r="I107" s="123"/>
      <c r="J107" s="123"/>
      <c r="K107" s="24">
        <v>1</v>
      </c>
      <c r="L107" s="24" t="s">
        <v>148</v>
      </c>
      <c r="M107" s="24">
        <v>2</v>
      </c>
      <c r="N107" s="115">
        <v>1</v>
      </c>
    </row>
    <row r="108" spans="2:24" ht="13.5" customHeight="1" x14ac:dyDescent="0.2">
      <c r="B108" s="1">
        <f t="shared" si="7"/>
        <v>91</v>
      </c>
      <c r="C108" s="6"/>
      <c r="D108" s="6"/>
      <c r="E108" s="123"/>
      <c r="F108" s="123" t="s">
        <v>365</v>
      </c>
      <c r="G108" s="123"/>
      <c r="H108" s="123"/>
      <c r="I108" s="123"/>
      <c r="J108" s="123"/>
      <c r="K108" s="24"/>
      <c r="L108" s="24">
        <v>1</v>
      </c>
      <c r="M108" s="24">
        <v>2</v>
      </c>
      <c r="N108" s="115">
        <v>1</v>
      </c>
    </row>
    <row r="109" spans="2:24" ht="13.5" customHeight="1" x14ac:dyDescent="0.2">
      <c r="B109" s="1">
        <f t="shared" si="7"/>
        <v>92</v>
      </c>
      <c r="C109" s="6"/>
      <c r="D109" s="7"/>
      <c r="E109" s="123"/>
      <c r="F109" s="123" t="s">
        <v>36</v>
      </c>
      <c r="G109" s="123"/>
      <c r="H109" s="123"/>
      <c r="I109" s="123"/>
      <c r="J109" s="123"/>
      <c r="K109" s="24"/>
      <c r="L109" s="24">
        <v>25</v>
      </c>
      <c r="M109" s="24">
        <v>25</v>
      </c>
      <c r="N109" s="115">
        <v>25</v>
      </c>
    </row>
    <row r="110" spans="2:24" ht="13.5" customHeight="1" x14ac:dyDescent="0.2">
      <c r="B110" s="1">
        <f t="shared" si="7"/>
        <v>93</v>
      </c>
      <c r="C110" s="7"/>
      <c r="D110" s="8" t="s">
        <v>37</v>
      </c>
      <c r="E110" s="123"/>
      <c r="F110" s="123" t="s">
        <v>38</v>
      </c>
      <c r="G110" s="123"/>
      <c r="H110" s="123"/>
      <c r="I110" s="123"/>
      <c r="J110" s="123"/>
      <c r="K110" s="24" t="s">
        <v>148</v>
      </c>
      <c r="L110" s="24">
        <v>25</v>
      </c>
      <c r="M110" s="24">
        <v>25</v>
      </c>
      <c r="N110" s="115">
        <v>25</v>
      </c>
    </row>
    <row r="111" spans="2:24" ht="13.95" customHeight="1" x14ac:dyDescent="0.2">
      <c r="B111" s="1">
        <f t="shared" si="7"/>
        <v>94</v>
      </c>
      <c r="C111" s="2" t="s">
        <v>0</v>
      </c>
      <c r="D111" s="2" t="s">
        <v>229</v>
      </c>
      <c r="E111" s="123"/>
      <c r="F111" s="123" t="s">
        <v>230</v>
      </c>
      <c r="G111" s="123"/>
      <c r="H111" s="123"/>
      <c r="I111" s="123"/>
      <c r="J111" s="123"/>
      <c r="K111" s="24" t="s">
        <v>148</v>
      </c>
      <c r="L111" s="24"/>
      <c r="M111" s="24" t="s">
        <v>148</v>
      </c>
      <c r="N111" s="115" t="s">
        <v>148</v>
      </c>
    </row>
    <row r="112" spans="2:24" ht="13.5" customHeight="1" x14ac:dyDescent="0.2">
      <c r="B112" s="1">
        <f t="shared" si="7"/>
        <v>95</v>
      </c>
      <c r="C112" s="6"/>
      <c r="D112" s="8" t="s">
        <v>39</v>
      </c>
      <c r="E112" s="123"/>
      <c r="F112" s="123" t="s">
        <v>40</v>
      </c>
      <c r="G112" s="123"/>
      <c r="H112" s="123"/>
      <c r="I112" s="123"/>
      <c r="J112" s="123"/>
      <c r="K112" s="24"/>
      <c r="L112" s="24"/>
      <c r="M112" s="24" t="s">
        <v>148</v>
      </c>
      <c r="N112" s="115" t="s">
        <v>148</v>
      </c>
      <c r="U112">
        <f>COUNTA(K90:K112)</f>
        <v>11</v>
      </c>
      <c r="V112">
        <f>COUNTA(L90:L112)</f>
        <v>12</v>
      </c>
      <c r="W112">
        <f>COUNTA(M90:M112)</f>
        <v>17</v>
      </c>
      <c r="X112">
        <f>COUNTA(N90:N112)</f>
        <v>15</v>
      </c>
    </row>
    <row r="113" spans="2:14" ht="13.5" customHeight="1" x14ac:dyDescent="0.2">
      <c r="B113" s="1">
        <f t="shared" si="7"/>
        <v>96</v>
      </c>
      <c r="C113" s="152" t="s">
        <v>41</v>
      </c>
      <c r="D113" s="153"/>
      <c r="E113" s="123"/>
      <c r="F113" s="123" t="s">
        <v>42</v>
      </c>
      <c r="G113" s="123"/>
      <c r="H113" s="123"/>
      <c r="I113" s="123"/>
      <c r="J113" s="123"/>
      <c r="K113" s="24">
        <v>200</v>
      </c>
      <c r="L113" s="24">
        <v>300</v>
      </c>
      <c r="M113" s="24">
        <v>300</v>
      </c>
      <c r="N113" s="115">
        <v>250</v>
      </c>
    </row>
    <row r="114" spans="2:14" ht="13.5" customHeight="1" x14ac:dyDescent="0.2">
      <c r="B114" s="1">
        <f t="shared" si="7"/>
        <v>97</v>
      </c>
      <c r="C114" s="3"/>
      <c r="D114" s="82"/>
      <c r="E114" s="123"/>
      <c r="F114" s="123" t="s">
        <v>43</v>
      </c>
      <c r="G114" s="123"/>
      <c r="H114" s="123"/>
      <c r="I114" s="123"/>
      <c r="J114" s="123"/>
      <c r="K114" s="24">
        <v>300</v>
      </c>
      <c r="L114" s="24">
        <v>50</v>
      </c>
      <c r="M114" s="24">
        <v>50</v>
      </c>
      <c r="N114" s="115">
        <v>150</v>
      </c>
    </row>
    <row r="115" spans="2:14" ht="13.95" customHeight="1" thickBot="1" x14ac:dyDescent="0.25">
      <c r="B115" s="144">
        <f t="shared" si="7"/>
        <v>98</v>
      </c>
      <c r="C115" s="3"/>
      <c r="D115" s="82"/>
      <c r="E115" s="22"/>
      <c r="F115" s="22" t="s">
        <v>74</v>
      </c>
      <c r="G115" s="22"/>
      <c r="H115" s="22"/>
      <c r="I115" s="22"/>
      <c r="J115" s="22"/>
      <c r="K115" s="145">
        <v>100</v>
      </c>
      <c r="L115" s="145">
        <v>150</v>
      </c>
      <c r="M115" s="145">
        <v>300</v>
      </c>
      <c r="N115" s="146">
        <v>150</v>
      </c>
    </row>
    <row r="116" spans="2:14" ht="19.95" customHeight="1" thickTop="1" x14ac:dyDescent="0.2">
      <c r="B116" s="164" t="s">
        <v>45</v>
      </c>
      <c r="C116" s="165"/>
      <c r="D116" s="165"/>
      <c r="E116" s="165"/>
      <c r="F116" s="165"/>
      <c r="G116" s="165"/>
      <c r="H116" s="165"/>
      <c r="I116" s="165"/>
      <c r="J116" s="85"/>
      <c r="K116" s="34">
        <f>SUM(K117:K125)</f>
        <v>36490</v>
      </c>
      <c r="L116" s="34">
        <f>SUM(L117:L125)</f>
        <v>38937</v>
      </c>
      <c r="M116" s="34">
        <f>SUM(M117:M125)</f>
        <v>42408</v>
      </c>
      <c r="N116" s="52">
        <f>SUM(N117:N125)</f>
        <v>19028</v>
      </c>
    </row>
    <row r="117" spans="2:14" ht="13.95" customHeight="1" x14ac:dyDescent="0.2">
      <c r="B117" s="156" t="s">
        <v>46</v>
      </c>
      <c r="C117" s="157"/>
      <c r="D117" s="158"/>
      <c r="E117" s="12"/>
      <c r="F117" s="13"/>
      <c r="G117" s="149" t="s">
        <v>13</v>
      </c>
      <c r="H117" s="149"/>
      <c r="I117" s="13"/>
      <c r="J117" s="14"/>
      <c r="K117" s="4">
        <f>SUM(U$11:U$27)</f>
        <v>13250</v>
      </c>
      <c r="L117" s="4">
        <f>SUM(V$11:V$27)</f>
        <v>8750</v>
      </c>
      <c r="M117" s="4">
        <f>SUM(W$11:W$27)</f>
        <v>12400</v>
      </c>
      <c r="N117" s="5">
        <f>SUM(X$11:X$27)</f>
        <v>8400</v>
      </c>
    </row>
    <row r="118" spans="2:14" ht="13.95" customHeight="1" x14ac:dyDescent="0.2">
      <c r="B118" s="86"/>
      <c r="C118" s="64"/>
      <c r="D118" s="87"/>
      <c r="E118" s="15"/>
      <c r="F118" s="123"/>
      <c r="G118" s="149" t="s">
        <v>25</v>
      </c>
      <c r="H118" s="149"/>
      <c r="I118" s="119"/>
      <c r="J118" s="16"/>
      <c r="K118" s="4">
        <f>SUM(K$28)</f>
        <v>2500</v>
      </c>
      <c r="L118" s="4">
        <f>SUM(L$28)</f>
        <v>900</v>
      </c>
      <c r="M118" s="4">
        <f>SUM(M$28)</f>
        <v>175</v>
      </c>
      <c r="N118" s="5">
        <f>SUM(N$28)</f>
        <v>175</v>
      </c>
    </row>
    <row r="119" spans="2:14" ht="13.95" customHeight="1" x14ac:dyDescent="0.2">
      <c r="B119" s="86"/>
      <c r="C119" s="64"/>
      <c r="D119" s="87"/>
      <c r="E119" s="15"/>
      <c r="F119" s="123"/>
      <c r="G119" s="149" t="s">
        <v>27</v>
      </c>
      <c r="H119" s="149"/>
      <c r="I119" s="13"/>
      <c r="J119" s="14"/>
      <c r="K119" s="4">
        <f>SUM(K$29:K$31)</f>
        <v>50</v>
      </c>
      <c r="L119" s="4">
        <f>SUM(L$29:L$31)</f>
        <v>126</v>
      </c>
      <c r="M119" s="4">
        <f>SUM(M$29:M$31)</f>
        <v>25</v>
      </c>
      <c r="N119" s="5">
        <f>SUM(N$29:N$31)</f>
        <v>0</v>
      </c>
    </row>
    <row r="120" spans="2:14" ht="13.95" customHeight="1" x14ac:dyDescent="0.2">
      <c r="B120" s="86"/>
      <c r="C120" s="64"/>
      <c r="D120" s="87"/>
      <c r="E120" s="15"/>
      <c r="F120" s="123"/>
      <c r="G120" s="149" t="s">
        <v>79</v>
      </c>
      <c r="H120" s="149"/>
      <c r="I120" s="13"/>
      <c r="J120" s="14"/>
      <c r="K120" s="4">
        <f>SUM(K$32:K$32)</f>
        <v>0</v>
      </c>
      <c r="L120" s="4">
        <f>SUM(L$32:L$32)</f>
        <v>0</v>
      </c>
      <c r="M120" s="4">
        <f>SUM(M$32:M$32)</f>
        <v>0</v>
      </c>
      <c r="N120" s="5">
        <f>SUM(N$32:N$32)</f>
        <v>0</v>
      </c>
    </row>
    <row r="121" spans="2:14" ht="13.95" customHeight="1" x14ac:dyDescent="0.2">
      <c r="B121" s="86"/>
      <c r="C121" s="64"/>
      <c r="D121" s="87"/>
      <c r="E121" s="15"/>
      <c r="F121" s="123"/>
      <c r="G121" s="149" t="s">
        <v>80</v>
      </c>
      <c r="H121" s="149"/>
      <c r="I121" s="13"/>
      <c r="J121" s="14"/>
      <c r="K121" s="4">
        <f>SUM(K35:K49)</f>
        <v>14600</v>
      </c>
      <c r="L121" s="4">
        <f>SUM(L$35:L$49)</f>
        <v>24850</v>
      </c>
      <c r="M121" s="4">
        <f>SUM(M$35:M$49)</f>
        <v>26856</v>
      </c>
      <c r="N121" s="5">
        <f>SUM(N$35:N$49)</f>
        <v>6575</v>
      </c>
    </row>
    <row r="122" spans="2:14" ht="13.95" customHeight="1" x14ac:dyDescent="0.2">
      <c r="B122" s="86"/>
      <c r="C122" s="64"/>
      <c r="D122" s="87"/>
      <c r="E122" s="15"/>
      <c r="F122" s="123"/>
      <c r="G122" s="149" t="s">
        <v>77</v>
      </c>
      <c r="H122" s="149"/>
      <c r="I122" s="13"/>
      <c r="J122" s="14"/>
      <c r="K122" s="4">
        <f>SUM(K$50:K$51)</f>
        <v>25</v>
      </c>
      <c r="L122" s="4">
        <f>SUM(L$50:L$51)</f>
        <v>50</v>
      </c>
      <c r="M122" s="4">
        <f>SUM(M$50:M$51)</f>
        <v>50</v>
      </c>
      <c r="N122" s="5">
        <f>SUM(N$50:N$51)</f>
        <v>25</v>
      </c>
    </row>
    <row r="123" spans="2:14" ht="13.95" customHeight="1" x14ac:dyDescent="0.2">
      <c r="B123" s="86"/>
      <c r="C123" s="64"/>
      <c r="D123" s="87"/>
      <c r="E123" s="15"/>
      <c r="F123" s="123"/>
      <c r="G123" s="149" t="s">
        <v>28</v>
      </c>
      <c r="H123" s="149"/>
      <c r="I123" s="13"/>
      <c r="J123" s="14"/>
      <c r="K123" s="4">
        <f>SUM(K$52:K$89)</f>
        <v>5442</v>
      </c>
      <c r="L123" s="4">
        <f>SUM(L$52:L$89)</f>
        <v>3692</v>
      </c>
      <c r="M123" s="4">
        <f>SUM(M$52:M$89)</f>
        <v>2181</v>
      </c>
      <c r="N123" s="5">
        <f>SUM(N$52:N$89)</f>
        <v>3241</v>
      </c>
    </row>
    <row r="124" spans="2:14" ht="13.95" customHeight="1" x14ac:dyDescent="0.2">
      <c r="B124" s="86"/>
      <c r="C124" s="64"/>
      <c r="D124" s="87"/>
      <c r="E124" s="15"/>
      <c r="F124" s="123"/>
      <c r="G124" s="149" t="s">
        <v>47</v>
      </c>
      <c r="H124" s="149"/>
      <c r="I124" s="13"/>
      <c r="J124" s="14"/>
      <c r="K124" s="4">
        <f>SUM(K$33:K$34,K$113:K$114)</f>
        <v>513</v>
      </c>
      <c r="L124" s="4">
        <f t="shared" ref="L124:N124" si="8">SUM(L$33:L$34,L$113:L$114)</f>
        <v>355</v>
      </c>
      <c r="M124" s="4">
        <f t="shared" si="8"/>
        <v>350</v>
      </c>
      <c r="N124" s="5">
        <f t="shared" si="8"/>
        <v>401</v>
      </c>
    </row>
    <row r="125" spans="2:14" ht="13.95" customHeight="1" thickBot="1" x14ac:dyDescent="0.25">
      <c r="B125" s="88"/>
      <c r="C125" s="89"/>
      <c r="D125" s="90"/>
      <c r="E125" s="17"/>
      <c r="F125" s="9"/>
      <c r="G125" s="147" t="s">
        <v>44</v>
      </c>
      <c r="H125" s="147"/>
      <c r="I125" s="18"/>
      <c r="J125" s="19"/>
      <c r="K125" s="10">
        <f>SUM(K$90:K$112,K$115)</f>
        <v>110</v>
      </c>
      <c r="L125" s="10">
        <f>SUM(L$90:L$112,L$115)</f>
        <v>214</v>
      </c>
      <c r="M125" s="10">
        <f>SUM(M$90:M$112,M$115)</f>
        <v>371</v>
      </c>
      <c r="N125" s="11">
        <f>SUM(N$90:N$112,N$115)</f>
        <v>211</v>
      </c>
    </row>
    <row r="126" spans="2:14" ht="18" customHeight="1" thickTop="1" x14ac:dyDescent="0.2">
      <c r="B126" s="159" t="s">
        <v>48</v>
      </c>
      <c r="C126" s="160"/>
      <c r="D126" s="161"/>
      <c r="E126" s="91"/>
      <c r="F126" s="120"/>
      <c r="G126" s="162" t="s">
        <v>49</v>
      </c>
      <c r="H126" s="162"/>
      <c r="I126" s="120"/>
      <c r="J126" s="121"/>
      <c r="K126" s="35" t="s">
        <v>50</v>
      </c>
      <c r="L126" s="41"/>
      <c r="M126" s="41"/>
      <c r="N126" s="53"/>
    </row>
    <row r="127" spans="2:14" ht="18" customHeight="1" x14ac:dyDescent="0.2">
      <c r="B127" s="92"/>
      <c r="C127" s="93"/>
      <c r="D127" s="93"/>
      <c r="E127" s="94"/>
      <c r="F127" s="95"/>
      <c r="G127" s="96"/>
      <c r="H127" s="96"/>
      <c r="I127" s="95"/>
      <c r="J127" s="97"/>
      <c r="K127" s="36" t="s">
        <v>51</v>
      </c>
      <c r="L127" s="42"/>
      <c r="M127" s="42"/>
      <c r="N127" s="45"/>
    </row>
    <row r="128" spans="2:14" ht="18" customHeight="1" x14ac:dyDescent="0.2">
      <c r="B128" s="86"/>
      <c r="C128" s="64"/>
      <c r="D128" s="64"/>
      <c r="E128" s="98"/>
      <c r="F128" s="22"/>
      <c r="G128" s="163" t="s">
        <v>52</v>
      </c>
      <c r="H128" s="163"/>
      <c r="I128" s="118"/>
      <c r="J128" s="122"/>
      <c r="K128" s="37" t="s">
        <v>53</v>
      </c>
      <c r="L128" s="43"/>
      <c r="M128" s="47"/>
      <c r="N128" s="43"/>
    </row>
    <row r="129" spans="2:14" ht="18" customHeight="1" x14ac:dyDescent="0.2">
      <c r="B129" s="86"/>
      <c r="C129" s="64"/>
      <c r="D129" s="64"/>
      <c r="E129" s="99"/>
      <c r="F129" s="64"/>
      <c r="G129" s="100"/>
      <c r="H129" s="100"/>
      <c r="I129" s="93"/>
      <c r="J129" s="101"/>
      <c r="K129" s="38" t="s">
        <v>89</v>
      </c>
      <c r="L129" s="44"/>
      <c r="M129" s="26"/>
      <c r="N129" s="44"/>
    </row>
    <row r="130" spans="2:14" ht="18" customHeight="1" x14ac:dyDescent="0.2">
      <c r="B130" s="86"/>
      <c r="C130" s="64"/>
      <c r="D130" s="64"/>
      <c r="E130" s="99"/>
      <c r="F130" s="64"/>
      <c r="G130" s="100"/>
      <c r="H130" s="100"/>
      <c r="I130" s="93"/>
      <c r="J130" s="101"/>
      <c r="K130" s="38" t="s">
        <v>82</v>
      </c>
      <c r="L130" s="42"/>
      <c r="M130" s="26"/>
      <c r="N130" s="44"/>
    </row>
    <row r="131" spans="2:14" ht="18" customHeight="1" x14ac:dyDescent="0.2">
      <c r="B131" s="86"/>
      <c r="C131" s="64"/>
      <c r="D131" s="64"/>
      <c r="E131" s="98"/>
      <c r="F131" s="22"/>
      <c r="G131" s="163" t="s">
        <v>54</v>
      </c>
      <c r="H131" s="163"/>
      <c r="I131" s="118"/>
      <c r="J131" s="122"/>
      <c r="K131" s="37" t="s">
        <v>93</v>
      </c>
      <c r="L131" s="43"/>
      <c r="M131" s="47"/>
      <c r="N131" s="43"/>
    </row>
    <row r="132" spans="2:14" ht="18" customHeight="1" x14ac:dyDescent="0.2">
      <c r="B132" s="86"/>
      <c r="C132" s="64"/>
      <c r="D132" s="64"/>
      <c r="E132" s="99"/>
      <c r="F132" s="64"/>
      <c r="G132" s="100"/>
      <c r="H132" s="100"/>
      <c r="I132" s="93"/>
      <c r="J132" s="101"/>
      <c r="K132" s="38" t="s">
        <v>90</v>
      </c>
      <c r="L132" s="44"/>
      <c r="M132" s="26"/>
      <c r="N132" s="44"/>
    </row>
    <row r="133" spans="2:14" ht="18" customHeight="1" x14ac:dyDescent="0.2">
      <c r="B133" s="86"/>
      <c r="C133" s="64"/>
      <c r="D133" s="64"/>
      <c r="E133" s="99"/>
      <c r="F133" s="64"/>
      <c r="G133" s="100"/>
      <c r="H133" s="100"/>
      <c r="I133" s="93"/>
      <c r="J133" s="101"/>
      <c r="K133" s="38" t="s">
        <v>91</v>
      </c>
      <c r="L133" s="44"/>
      <c r="M133" s="44"/>
      <c r="N133" s="44"/>
    </row>
    <row r="134" spans="2:14" ht="18" customHeight="1" x14ac:dyDescent="0.2">
      <c r="B134" s="86"/>
      <c r="C134" s="64"/>
      <c r="D134" s="64"/>
      <c r="E134" s="78"/>
      <c r="F134" s="79"/>
      <c r="G134" s="96"/>
      <c r="H134" s="96"/>
      <c r="I134" s="95"/>
      <c r="J134" s="97"/>
      <c r="K134" s="38" t="s">
        <v>92</v>
      </c>
      <c r="L134" s="45"/>
      <c r="M134" s="42"/>
      <c r="N134" s="45"/>
    </row>
    <row r="135" spans="2:14" ht="18" customHeight="1" x14ac:dyDescent="0.2">
      <c r="B135" s="102"/>
      <c r="C135" s="79"/>
      <c r="D135" s="79"/>
      <c r="E135" s="15"/>
      <c r="F135" s="123"/>
      <c r="G135" s="149" t="s">
        <v>55</v>
      </c>
      <c r="H135" s="149"/>
      <c r="I135" s="13"/>
      <c r="J135" s="14"/>
      <c r="K135" s="27" t="s">
        <v>161</v>
      </c>
      <c r="L135" s="46"/>
      <c r="M135" s="48"/>
      <c r="N135" s="46"/>
    </row>
    <row r="136" spans="2:14" ht="18" customHeight="1" x14ac:dyDescent="0.2">
      <c r="B136" s="156" t="s">
        <v>56</v>
      </c>
      <c r="C136" s="157"/>
      <c r="D136" s="157"/>
      <c r="E136" s="22"/>
      <c r="F136" s="22"/>
      <c r="G136" s="22"/>
      <c r="H136" s="22"/>
      <c r="I136" s="22"/>
      <c r="J136" s="22"/>
      <c r="K136" s="22"/>
      <c r="L136" s="22"/>
      <c r="M136" s="22"/>
      <c r="N136" s="54"/>
    </row>
    <row r="137" spans="2:14" ht="14.1" customHeight="1" x14ac:dyDescent="0.2">
      <c r="B137" s="103"/>
      <c r="C137" s="39" t="s">
        <v>57</v>
      </c>
      <c r="D137" s="104"/>
      <c r="E137" s="39"/>
      <c r="F137" s="39"/>
      <c r="G137" s="39"/>
      <c r="H137" s="39"/>
      <c r="I137" s="39"/>
      <c r="J137" s="39"/>
      <c r="K137" s="39"/>
      <c r="L137" s="39"/>
      <c r="M137" s="39"/>
      <c r="N137" s="55"/>
    </row>
    <row r="138" spans="2:14" ht="14.1" customHeight="1" x14ac:dyDescent="0.2">
      <c r="B138" s="103"/>
      <c r="C138" s="39" t="s">
        <v>58</v>
      </c>
      <c r="D138" s="104"/>
      <c r="E138" s="39"/>
      <c r="F138" s="39"/>
      <c r="G138" s="39"/>
      <c r="H138" s="39"/>
      <c r="I138" s="39"/>
      <c r="J138" s="39"/>
      <c r="K138" s="39"/>
      <c r="L138" s="39"/>
      <c r="M138" s="39"/>
      <c r="N138" s="55"/>
    </row>
    <row r="139" spans="2:14" ht="14.1" customHeight="1" x14ac:dyDescent="0.2">
      <c r="B139" s="103"/>
      <c r="C139" s="39" t="s">
        <v>59</v>
      </c>
      <c r="D139" s="104"/>
      <c r="E139" s="39"/>
      <c r="F139" s="39"/>
      <c r="G139" s="39"/>
      <c r="H139" s="39"/>
      <c r="I139" s="39"/>
      <c r="J139" s="39"/>
      <c r="K139" s="39"/>
      <c r="L139" s="39"/>
      <c r="M139" s="39"/>
      <c r="N139" s="55"/>
    </row>
    <row r="140" spans="2:14" ht="14.1" customHeight="1" x14ac:dyDescent="0.2">
      <c r="B140" s="103"/>
      <c r="C140" s="39" t="s">
        <v>122</v>
      </c>
      <c r="D140" s="104"/>
      <c r="E140" s="39"/>
      <c r="F140" s="39"/>
      <c r="G140" s="39"/>
      <c r="H140" s="39"/>
      <c r="I140" s="39"/>
      <c r="J140" s="39"/>
      <c r="K140" s="39"/>
      <c r="L140" s="39"/>
      <c r="M140" s="39"/>
      <c r="N140" s="55"/>
    </row>
    <row r="141" spans="2:14" ht="14.1" customHeight="1" x14ac:dyDescent="0.2">
      <c r="B141" s="105"/>
      <c r="C141" s="39" t="s">
        <v>123</v>
      </c>
      <c r="D141" s="39"/>
      <c r="E141" s="39"/>
      <c r="F141" s="39"/>
      <c r="G141" s="39"/>
      <c r="H141" s="39"/>
      <c r="I141" s="39"/>
      <c r="J141" s="39"/>
      <c r="K141" s="39"/>
      <c r="L141" s="39"/>
      <c r="M141" s="39"/>
      <c r="N141" s="55"/>
    </row>
    <row r="142" spans="2:14" ht="14.1" customHeight="1" x14ac:dyDescent="0.2">
      <c r="B142" s="105"/>
      <c r="C142" s="39" t="s">
        <v>119</v>
      </c>
      <c r="D142" s="39"/>
      <c r="E142" s="39"/>
      <c r="F142" s="39"/>
      <c r="G142" s="39"/>
      <c r="H142" s="39"/>
      <c r="I142" s="39"/>
      <c r="J142" s="39"/>
      <c r="K142" s="39"/>
      <c r="L142" s="39"/>
      <c r="M142" s="39"/>
      <c r="N142" s="55"/>
    </row>
    <row r="143" spans="2:14" ht="14.1" customHeight="1" x14ac:dyDescent="0.2">
      <c r="B143" s="105"/>
      <c r="C143" s="39" t="s">
        <v>87</v>
      </c>
      <c r="D143" s="39"/>
      <c r="E143" s="39"/>
      <c r="F143" s="39"/>
      <c r="G143" s="39"/>
      <c r="H143" s="39"/>
      <c r="I143" s="39"/>
      <c r="J143" s="39"/>
      <c r="K143" s="39"/>
      <c r="L143" s="39"/>
      <c r="M143" s="39"/>
      <c r="N143" s="55"/>
    </row>
    <row r="144" spans="2:14" ht="14.1" customHeight="1" x14ac:dyDescent="0.2">
      <c r="B144" s="105"/>
      <c r="C144" s="39" t="s">
        <v>88</v>
      </c>
      <c r="D144" s="39"/>
      <c r="E144" s="39"/>
      <c r="F144" s="39"/>
      <c r="G144" s="39"/>
      <c r="H144" s="39"/>
      <c r="I144" s="39"/>
      <c r="J144" s="39"/>
      <c r="K144" s="39"/>
      <c r="L144" s="39"/>
      <c r="M144" s="39"/>
      <c r="N144" s="55"/>
    </row>
    <row r="145" spans="2:14" ht="14.1" customHeight="1" x14ac:dyDescent="0.2">
      <c r="B145" s="105"/>
      <c r="C145" s="39" t="s">
        <v>78</v>
      </c>
      <c r="D145" s="39"/>
      <c r="E145" s="39"/>
      <c r="F145" s="39"/>
      <c r="G145" s="39"/>
      <c r="H145" s="39"/>
      <c r="I145" s="39"/>
      <c r="J145" s="39"/>
      <c r="K145" s="39"/>
      <c r="L145" s="39"/>
      <c r="M145" s="39"/>
      <c r="N145" s="55"/>
    </row>
    <row r="146" spans="2:14" ht="14.1" customHeight="1" x14ac:dyDescent="0.2">
      <c r="B146" s="105"/>
      <c r="C146" s="39" t="s">
        <v>128</v>
      </c>
      <c r="D146" s="39"/>
      <c r="E146" s="39"/>
      <c r="F146" s="39"/>
      <c r="G146" s="39"/>
      <c r="H146" s="39"/>
      <c r="I146" s="39"/>
      <c r="J146" s="39"/>
      <c r="K146" s="39"/>
      <c r="L146" s="39"/>
      <c r="M146" s="39"/>
      <c r="N146" s="55"/>
    </row>
    <row r="147" spans="2:14" ht="14.1" customHeight="1" x14ac:dyDescent="0.2">
      <c r="B147" s="105"/>
      <c r="C147" s="39" t="s">
        <v>124</v>
      </c>
      <c r="D147" s="39"/>
      <c r="E147" s="39"/>
      <c r="F147" s="39"/>
      <c r="G147" s="39"/>
      <c r="H147" s="39"/>
      <c r="I147" s="39"/>
      <c r="J147" s="39"/>
      <c r="K147" s="39"/>
      <c r="L147" s="39"/>
      <c r="M147" s="39"/>
      <c r="N147" s="55"/>
    </row>
    <row r="148" spans="2:14" ht="14.1" customHeight="1" x14ac:dyDescent="0.2">
      <c r="B148" s="105"/>
      <c r="C148" s="39" t="s">
        <v>125</v>
      </c>
      <c r="D148" s="39"/>
      <c r="E148" s="39"/>
      <c r="F148" s="39"/>
      <c r="G148" s="39"/>
      <c r="H148" s="39"/>
      <c r="I148" s="39"/>
      <c r="J148" s="39"/>
      <c r="K148" s="39"/>
      <c r="L148" s="39"/>
      <c r="M148" s="39"/>
      <c r="N148" s="55"/>
    </row>
    <row r="149" spans="2:14" ht="14.1" customHeight="1" x14ac:dyDescent="0.2">
      <c r="B149" s="105"/>
      <c r="C149" s="39" t="s">
        <v>126</v>
      </c>
      <c r="D149" s="39"/>
      <c r="E149" s="39"/>
      <c r="F149" s="39"/>
      <c r="G149" s="39"/>
      <c r="H149" s="39"/>
      <c r="I149" s="39"/>
      <c r="J149" s="39"/>
      <c r="K149" s="39"/>
      <c r="L149" s="39"/>
      <c r="M149" s="39"/>
      <c r="N149" s="55"/>
    </row>
    <row r="150" spans="2:14" ht="14.1" customHeight="1" x14ac:dyDescent="0.2">
      <c r="B150" s="105"/>
      <c r="C150" s="39" t="s">
        <v>115</v>
      </c>
      <c r="D150" s="39"/>
      <c r="E150" s="39"/>
      <c r="F150" s="39"/>
      <c r="G150" s="39"/>
      <c r="H150" s="39"/>
      <c r="I150" s="39"/>
      <c r="J150" s="39"/>
      <c r="K150" s="39"/>
      <c r="L150" s="39"/>
      <c r="M150" s="39"/>
      <c r="N150" s="55"/>
    </row>
    <row r="151" spans="2:14" ht="14.1" customHeight="1" x14ac:dyDescent="0.2">
      <c r="B151" s="105"/>
      <c r="C151" s="39" t="s">
        <v>127</v>
      </c>
      <c r="D151" s="39"/>
      <c r="E151" s="39"/>
      <c r="F151" s="39"/>
      <c r="G151" s="39"/>
      <c r="H151" s="39"/>
      <c r="I151" s="39"/>
      <c r="J151" s="39"/>
      <c r="K151" s="39"/>
      <c r="L151" s="39"/>
      <c r="M151" s="39"/>
      <c r="N151" s="55"/>
    </row>
    <row r="152" spans="2:14" ht="14.1" customHeight="1" x14ac:dyDescent="0.2">
      <c r="B152" s="105"/>
      <c r="C152" s="39" t="s">
        <v>188</v>
      </c>
      <c r="D152" s="39"/>
      <c r="E152" s="39"/>
      <c r="F152" s="39"/>
      <c r="G152" s="39"/>
      <c r="H152" s="39"/>
      <c r="I152" s="39"/>
      <c r="J152" s="39"/>
      <c r="K152" s="39"/>
      <c r="L152" s="39"/>
      <c r="M152" s="39"/>
      <c r="N152" s="55"/>
    </row>
    <row r="153" spans="2:14" ht="14.1" customHeight="1" x14ac:dyDescent="0.2">
      <c r="B153" s="105"/>
      <c r="C153" s="39" t="s">
        <v>121</v>
      </c>
      <c r="D153" s="39"/>
      <c r="E153" s="39"/>
      <c r="F153" s="39"/>
      <c r="G153" s="39"/>
      <c r="H153" s="39"/>
      <c r="I153" s="39"/>
      <c r="J153" s="39"/>
      <c r="K153" s="39"/>
      <c r="L153" s="39"/>
      <c r="M153" s="39"/>
      <c r="N153" s="55"/>
    </row>
    <row r="154" spans="2:14" x14ac:dyDescent="0.2">
      <c r="B154" s="106"/>
      <c r="C154" s="39" t="s">
        <v>134</v>
      </c>
      <c r="N154" s="63"/>
    </row>
    <row r="155" spans="2:14" x14ac:dyDescent="0.2">
      <c r="B155" s="106"/>
      <c r="C155" s="39" t="s">
        <v>130</v>
      </c>
      <c r="N155" s="63"/>
    </row>
    <row r="156" spans="2:14" ht="14.1" customHeight="1" x14ac:dyDescent="0.2">
      <c r="B156" s="105"/>
      <c r="C156" s="39" t="s">
        <v>104</v>
      </c>
      <c r="D156" s="39"/>
      <c r="E156" s="39"/>
      <c r="F156" s="39"/>
      <c r="G156" s="39"/>
      <c r="H156" s="39"/>
      <c r="I156" s="39"/>
      <c r="J156" s="39"/>
      <c r="K156" s="39"/>
      <c r="L156" s="39"/>
      <c r="M156" s="39"/>
      <c r="N156" s="55"/>
    </row>
    <row r="157" spans="2:14" ht="18" customHeight="1" x14ac:dyDescent="0.2">
      <c r="B157" s="105"/>
      <c r="C157" s="39" t="s">
        <v>60</v>
      </c>
      <c r="D157" s="39"/>
      <c r="E157" s="39"/>
      <c r="F157" s="39"/>
      <c r="G157" s="39"/>
      <c r="H157" s="39"/>
      <c r="I157" s="39"/>
      <c r="J157" s="39"/>
      <c r="K157" s="39"/>
      <c r="L157" s="39"/>
      <c r="M157" s="39"/>
      <c r="N157" s="55"/>
    </row>
    <row r="158" spans="2:14" x14ac:dyDescent="0.2">
      <c r="B158" s="106"/>
      <c r="C158" s="39" t="s">
        <v>120</v>
      </c>
      <c r="N158" s="63"/>
    </row>
    <row r="159" spans="2:14" x14ac:dyDescent="0.2">
      <c r="B159" s="106"/>
      <c r="C159" s="39" t="s">
        <v>139</v>
      </c>
      <c r="N159" s="63"/>
    </row>
    <row r="160" spans="2:14" ht="13.8" thickBot="1" x14ac:dyDescent="0.25">
      <c r="B160" s="107"/>
      <c r="C160" s="40" t="s">
        <v>131</v>
      </c>
      <c r="D160" s="61"/>
      <c r="E160" s="61"/>
      <c r="F160" s="61"/>
      <c r="G160" s="61"/>
      <c r="H160" s="61"/>
      <c r="I160" s="61"/>
      <c r="J160" s="61"/>
      <c r="K160" s="61"/>
      <c r="L160" s="61"/>
      <c r="M160" s="61"/>
      <c r="N160" s="62"/>
    </row>
  </sheetData>
  <mergeCells count="28">
    <mergeCell ref="G128:H128"/>
    <mergeCell ref="G131:H131"/>
    <mergeCell ref="G135:H135"/>
    <mergeCell ref="B136:D136"/>
    <mergeCell ref="G122:H122"/>
    <mergeCell ref="G123:H123"/>
    <mergeCell ref="G124:H124"/>
    <mergeCell ref="G125:H125"/>
    <mergeCell ref="B126:D126"/>
    <mergeCell ref="G126:H126"/>
    <mergeCell ref="G121:H121"/>
    <mergeCell ref="G10:H10"/>
    <mergeCell ref="D100:G100"/>
    <mergeCell ref="D101:G101"/>
    <mergeCell ref="G102:H102"/>
    <mergeCell ref="C113:D113"/>
    <mergeCell ref="B116:I116"/>
    <mergeCell ref="B117:D117"/>
    <mergeCell ref="G117:H117"/>
    <mergeCell ref="G118:H118"/>
    <mergeCell ref="G119:H119"/>
    <mergeCell ref="G120:H120"/>
    <mergeCell ref="D9:F9"/>
    <mergeCell ref="D4:G4"/>
    <mergeCell ref="D5:G5"/>
    <mergeCell ref="D6:G6"/>
    <mergeCell ref="D7:F7"/>
    <mergeCell ref="D8:F8"/>
  </mergeCells>
  <phoneticPr fontId="23"/>
  <conditionalFormatting sqref="O11:O95 O103:O115">
    <cfRule type="expression" dxfId="12"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B1:AC155"/>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378</v>
      </c>
      <c r="L5" s="29" t="str">
        <f>K5</f>
        <v>2022.9.29</v>
      </c>
      <c r="M5" s="29" t="str">
        <f>K5</f>
        <v>2022.9.29</v>
      </c>
      <c r="N5" s="113" t="str">
        <f>K5</f>
        <v>2022.9.29</v>
      </c>
    </row>
    <row r="6" spans="2:24" ht="18" customHeight="1" x14ac:dyDescent="0.2">
      <c r="B6" s="68"/>
      <c r="C6" s="123"/>
      <c r="D6" s="149" t="s">
        <v>3</v>
      </c>
      <c r="E6" s="149"/>
      <c r="F6" s="149"/>
      <c r="G6" s="149"/>
      <c r="H6" s="123"/>
      <c r="I6" s="123"/>
      <c r="J6" s="69"/>
      <c r="K6" s="108">
        <v>0.4375</v>
      </c>
      <c r="L6" s="108">
        <v>0.3979166666666667</v>
      </c>
      <c r="M6" s="108">
        <v>0.38263888888888892</v>
      </c>
      <c r="N6" s="109">
        <v>0.4770833333333333</v>
      </c>
    </row>
    <row r="7" spans="2:24" ht="18" customHeight="1" x14ac:dyDescent="0.2">
      <c r="B7" s="68"/>
      <c r="C7" s="123"/>
      <c r="D7" s="149" t="s">
        <v>4</v>
      </c>
      <c r="E7" s="150"/>
      <c r="F7" s="150"/>
      <c r="G7" s="70" t="s">
        <v>5</v>
      </c>
      <c r="H7" s="123"/>
      <c r="I7" s="123"/>
      <c r="J7" s="69"/>
      <c r="K7" s="110">
        <v>2.6</v>
      </c>
      <c r="L7" s="110">
        <v>1.45</v>
      </c>
      <c r="M7" s="110">
        <v>1.5</v>
      </c>
      <c r="N7" s="111">
        <v>1.5</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249</v>
      </c>
      <c r="G11" s="123"/>
      <c r="H11" s="123"/>
      <c r="I11" s="123"/>
      <c r="J11" s="123"/>
      <c r="K11" s="20"/>
      <c r="L11" s="20"/>
      <c r="M11" s="20" t="s">
        <v>149</v>
      </c>
      <c r="N11" s="21" t="s">
        <v>232</v>
      </c>
      <c r="P11" t="s">
        <v>14</v>
      </c>
      <c r="Q11">
        <f t="shared" ref="Q11:T15" si="0">IF(K11="",0,VALUE(MID(K11,2,LEN(K11)-2)))</f>
        <v>0</v>
      </c>
      <c r="R11">
        <f t="shared" si="0"/>
        <v>0</v>
      </c>
      <c r="S11" t="e">
        <f t="shared" si="0"/>
        <v>#VALUE!</v>
      </c>
      <c r="T11">
        <f t="shared" si="0"/>
        <v>75</v>
      </c>
      <c r="U11">
        <f t="shared" ref="U11:X27" si="1">IF(K11="＋",0,IF(K11="(＋)",0,ABS(K11)))</f>
        <v>0</v>
      </c>
      <c r="V11">
        <f t="shared" si="1"/>
        <v>0</v>
      </c>
      <c r="W11">
        <f t="shared" si="1"/>
        <v>0</v>
      </c>
      <c r="X11">
        <f t="shared" si="1"/>
        <v>75</v>
      </c>
    </row>
    <row r="12" spans="2:24" ht="13.5" customHeight="1" x14ac:dyDescent="0.2">
      <c r="B12" s="1">
        <f>B11+1</f>
        <v>2</v>
      </c>
      <c r="C12" s="3"/>
      <c r="D12" s="6"/>
      <c r="E12" s="123"/>
      <c r="F12" s="123" t="s">
        <v>191</v>
      </c>
      <c r="G12" s="123"/>
      <c r="H12" s="123"/>
      <c r="I12" s="123"/>
      <c r="J12" s="123"/>
      <c r="K12" s="20" t="s">
        <v>237</v>
      </c>
      <c r="L12" s="20" t="s">
        <v>233</v>
      </c>
      <c r="M12" s="20" t="s">
        <v>263</v>
      </c>
      <c r="N12" s="21" t="s">
        <v>379</v>
      </c>
      <c r="P12" t="s">
        <v>14</v>
      </c>
      <c r="Q12">
        <f>IF(K12="",0,VALUE(MID(K12,2,LEN(K12)-2)))</f>
        <v>175</v>
      </c>
      <c r="R12">
        <f t="shared" si="0"/>
        <v>200</v>
      </c>
      <c r="S12">
        <f t="shared" si="0"/>
        <v>275</v>
      </c>
      <c r="T12">
        <f t="shared" si="0"/>
        <v>375</v>
      </c>
      <c r="U12">
        <f>IF(K12="＋",0,IF(K12="(＋)",0,ABS(K12)))</f>
        <v>175</v>
      </c>
      <c r="V12">
        <f t="shared" si="1"/>
        <v>200</v>
      </c>
      <c r="W12">
        <f t="shared" si="1"/>
        <v>275</v>
      </c>
      <c r="X12">
        <f t="shared" si="1"/>
        <v>375</v>
      </c>
    </row>
    <row r="13" spans="2:24" ht="13.95" customHeight="1" x14ac:dyDescent="0.2">
      <c r="B13" s="1">
        <f t="shared" ref="B13:B41" si="2">B12+1</f>
        <v>3</v>
      </c>
      <c r="C13" s="3"/>
      <c r="D13" s="6"/>
      <c r="E13" s="123"/>
      <c r="F13" s="123" t="s">
        <v>144</v>
      </c>
      <c r="G13" s="123"/>
      <c r="H13" s="123"/>
      <c r="I13" s="123"/>
      <c r="J13" s="123"/>
      <c r="K13" s="20"/>
      <c r="L13" s="20"/>
      <c r="M13" s="20"/>
      <c r="N13" s="21" t="s">
        <v>151</v>
      </c>
      <c r="P13" t="s">
        <v>14</v>
      </c>
      <c r="Q13">
        <f>IF(K13="",0,VALUE(MID(K13,2,LEN(K13)-2)))</f>
        <v>0</v>
      </c>
      <c r="R13">
        <f t="shared" si="0"/>
        <v>0</v>
      </c>
      <c r="S13">
        <f t="shared" si="0"/>
        <v>0</v>
      </c>
      <c r="T13">
        <f t="shared" si="0"/>
        <v>25</v>
      </c>
      <c r="U13">
        <f>IF(K13="＋",0,IF(K13="(＋)",0,ABS(K13)))</f>
        <v>0</v>
      </c>
      <c r="V13">
        <f t="shared" si="1"/>
        <v>0</v>
      </c>
      <c r="W13">
        <f t="shared" si="1"/>
        <v>0</v>
      </c>
      <c r="X13">
        <f t="shared" si="1"/>
        <v>25</v>
      </c>
    </row>
    <row r="14" spans="2:24" ht="13.5" customHeight="1" x14ac:dyDescent="0.2">
      <c r="B14" s="1">
        <f t="shared" si="2"/>
        <v>4</v>
      </c>
      <c r="C14" s="3"/>
      <c r="D14" s="6"/>
      <c r="E14" s="123"/>
      <c r="F14" s="123" t="s">
        <v>318</v>
      </c>
      <c r="G14" s="123"/>
      <c r="H14" s="123"/>
      <c r="I14" s="123"/>
      <c r="J14" s="123"/>
      <c r="K14" s="20" t="s">
        <v>149</v>
      </c>
      <c r="L14" s="20" t="s">
        <v>151</v>
      </c>
      <c r="M14" s="20" t="s">
        <v>149</v>
      </c>
      <c r="N14" s="21" t="s">
        <v>149</v>
      </c>
      <c r="P14" t="s">
        <v>14</v>
      </c>
      <c r="Q14" t="e">
        <f>IF(K14="",0,VALUE(MID(K14,2,LEN(K14)-2)))</f>
        <v>#VALUE!</v>
      </c>
      <c r="R14">
        <f t="shared" si="0"/>
        <v>25</v>
      </c>
      <c r="S14" t="e">
        <f t="shared" si="0"/>
        <v>#VALUE!</v>
      </c>
      <c r="T14" t="e">
        <f t="shared" si="0"/>
        <v>#VALUE!</v>
      </c>
      <c r="U14">
        <f t="shared" si="1"/>
        <v>0</v>
      </c>
      <c r="V14">
        <f t="shared" si="1"/>
        <v>25</v>
      </c>
      <c r="W14">
        <f t="shared" si="1"/>
        <v>0</v>
      </c>
      <c r="X14">
        <f t="shared" si="1"/>
        <v>0</v>
      </c>
    </row>
    <row r="15" spans="2:24" ht="13.5" customHeight="1" x14ac:dyDescent="0.2">
      <c r="B15" s="1">
        <f t="shared" si="2"/>
        <v>5</v>
      </c>
      <c r="C15" s="3"/>
      <c r="D15" s="6"/>
      <c r="E15" s="123"/>
      <c r="F15" s="123" t="s">
        <v>278</v>
      </c>
      <c r="G15" s="123"/>
      <c r="H15" s="123"/>
      <c r="I15" s="123"/>
      <c r="J15" s="123"/>
      <c r="K15" s="20"/>
      <c r="L15" s="20"/>
      <c r="M15" s="20"/>
      <c r="N15" s="21" t="s">
        <v>149</v>
      </c>
      <c r="S15">
        <f t="shared" si="0"/>
        <v>0</v>
      </c>
      <c r="T15" t="e">
        <f t="shared" si="0"/>
        <v>#VALUE!</v>
      </c>
      <c r="U15">
        <f>IF(K15="＋",0,IF(K15="(＋)",0,ABS(K15)))</f>
        <v>0</v>
      </c>
      <c r="V15">
        <f>IF(L15="＋",0,IF(L15="(＋)",0,ABS(L15)))</f>
        <v>0</v>
      </c>
      <c r="W15">
        <f>IF(M15="＋",0,IF(M15="(＋)",0,ABS(M15)))</f>
        <v>0</v>
      </c>
      <c r="X15">
        <f>IF(N15="＋",0,IF(N15="(＋)",0,ABS(N15)))</f>
        <v>0</v>
      </c>
    </row>
    <row r="16" spans="2:24" ht="13.95" customHeight="1" x14ac:dyDescent="0.2">
      <c r="B16" s="1">
        <f t="shared" si="2"/>
        <v>6</v>
      </c>
      <c r="C16" s="3"/>
      <c r="D16" s="6"/>
      <c r="E16" s="123"/>
      <c r="F16" s="123" t="s">
        <v>197</v>
      </c>
      <c r="G16" s="123"/>
      <c r="H16" s="123"/>
      <c r="I16" s="123"/>
      <c r="J16" s="123"/>
      <c r="K16" s="20" t="s">
        <v>150</v>
      </c>
      <c r="L16" s="20" t="s">
        <v>286</v>
      </c>
      <c r="M16" s="20" t="s">
        <v>237</v>
      </c>
      <c r="N16" s="21" t="s">
        <v>233</v>
      </c>
      <c r="P16" s="81" t="s">
        <v>15</v>
      </c>
      <c r="Q16" t="str">
        <f>K16</f>
        <v>(50)</v>
      </c>
      <c r="R16" t="str">
        <f>L16</f>
        <v>(150)</v>
      </c>
      <c r="S16" t="str">
        <f>M16</f>
        <v>(175)</v>
      </c>
      <c r="T16" t="str">
        <f>N16</f>
        <v>(200)</v>
      </c>
      <c r="U16">
        <f t="shared" si="1"/>
        <v>50</v>
      </c>
      <c r="V16">
        <f>IF(L16="＋",0,IF(L16="(＋)",0,ABS(L16)))</f>
        <v>150</v>
      </c>
      <c r="W16">
        <f t="shared" si="1"/>
        <v>175</v>
      </c>
      <c r="X16">
        <f t="shared" si="1"/>
        <v>200</v>
      </c>
    </row>
    <row r="17" spans="2:24" ht="13.95" customHeight="1" x14ac:dyDescent="0.2">
      <c r="B17" s="1">
        <f t="shared" si="2"/>
        <v>7</v>
      </c>
      <c r="C17" s="3"/>
      <c r="D17" s="6"/>
      <c r="E17" s="123"/>
      <c r="F17" s="123" t="s">
        <v>202</v>
      </c>
      <c r="G17" s="123"/>
      <c r="H17" s="123"/>
      <c r="I17" s="123"/>
      <c r="J17" s="123"/>
      <c r="K17" s="20" t="s">
        <v>380</v>
      </c>
      <c r="L17" s="20" t="s">
        <v>381</v>
      </c>
      <c r="M17" s="20" t="s">
        <v>382</v>
      </c>
      <c r="N17" s="21" t="s">
        <v>383</v>
      </c>
      <c r="P17" t="s">
        <v>14</v>
      </c>
      <c r="Q17">
        <f>IF(K17="",0,VALUE(MID(K17,2,LEN(K17)-2)))</f>
        <v>37</v>
      </c>
      <c r="R17">
        <f>IF(L17="",0,VALUE(MID(L17,2,LEN(L17)-2)))</f>
        <v>0</v>
      </c>
      <c r="S17">
        <f>IF(M17="",0,VALUE(MID(M17,2,LEN(M17)-2)))</f>
        <v>25</v>
      </c>
      <c r="T17">
        <f>IF(N17="",0,VALUE(MID(N17,2,LEN(N17)-2)))</f>
        <v>25</v>
      </c>
      <c r="U17">
        <f>IF(K17="＋",0,IF(K17="(＋)",0,ABS(K17)))</f>
        <v>4375</v>
      </c>
      <c r="V17">
        <f>IF(L17="＋",0,IF(L17="(＋)",0,ABS(L17)))</f>
        <v>2000</v>
      </c>
      <c r="W17">
        <f>IF(M17="＋",0,IF(M17="(＋)",0,ABS(M17)))</f>
        <v>2250</v>
      </c>
      <c r="X17">
        <f>IF(N17="＋",0,IF(N17="(＋)",0,ABS(N17)))</f>
        <v>3250</v>
      </c>
    </row>
    <row r="18" spans="2:24" ht="13.5" customHeight="1" x14ac:dyDescent="0.2">
      <c r="B18" s="1">
        <f t="shared" si="2"/>
        <v>8</v>
      </c>
      <c r="C18" s="3"/>
      <c r="D18" s="6"/>
      <c r="E18" s="123"/>
      <c r="F18" s="123" t="s">
        <v>284</v>
      </c>
      <c r="G18" s="123"/>
      <c r="H18" s="123"/>
      <c r="I18" s="123"/>
      <c r="J18" s="123"/>
      <c r="K18" s="20"/>
      <c r="L18" s="20" t="s">
        <v>148</v>
      </c>
      <c r="M18" s="20"/>
      <c r="N18" s="21"/>
      <c r="P18" t="s">
        <v>14</v>
      </c>
      <c r="Q18">
        <f t="shared" ref="Q18:T19" si="3">IF(K18="",0,VALUE(MID(K18,2,LEN(K18)-2)))</f>
        <v>0</v>
      </c>
      <c r="R18" t="e">
        <f t="shared" si="3"/>
        <v>#VALUE!</v>
      </c>
      <c r="S18">
        <f t="shared" si="3"/>
        <v>0</v>
      </c>
      <c r="T18">
        <f t="shared" si="3"/>
        <v>0</v>
      </c>
      <c r="U18">
        <f t="shared" si="1"/>
        <v>0</v>
      </c>
      <c r="V18">
        <f t="shared" si="1"/>
        <v>0</v>
      </c>
      <c r="W18">
        <f t="shared" si="1"/>
        <v>0</v>
      </c>
      <c r="X18">
        <f t="shared" si="1"/>
        <v>0</v>
      </c>
    </row>
    <row r="19" spans="2:24" ht="13.5" customHeight="1" x14ac:dyDescent="0.2">
      <c r="B19" s="1">
        <f t="shared" si="2"/>
        <v>9</v>
      </c>
      <c r="C19" s="3"/>
      <c r="D19" s="6"/>
      <c r="E19" s="123"/>
      <c r="F19" s="123" t="s">
        <v>204</v>
      </c>
      <c r="G19" s="123"/>
      <c r="H19" s="123"/>
      <c r="I19" s="123"/>
      <c r="J19" s="123"/>
      <c r="K19" s="20" t="s">
        <v>148</v>
      </c>
      <c r="L19" s="20"/>
      <c r="M19" s="20" t="s">
        <v>148</v>
      </c>
      <c r="N19" s="21"/>
      <c r="P19" t="s">
        <v>14</v>
      </c>
      <c r="Q19" t="e">
        <f t="shared" si="3"/>
        <v>#VALUE!</v>
      </c>
      <c r="R19">
        <f t="shared" si="3"/>
        <v>0</v>
      </c>
      <c r="S19" t="e">
        <f t="shared" si="3"/>
        <v>#VALUE!</v>
      </c>
      <c r="T19">
        <f t="shared" si="3"/>
        <v>0</v>
      </c>
      <c r="U19">
        <f t="shared" si="1"/>
        <v>0</v>
      </c>
      <c r="V19">
        <f t="shared" si="1"/>
        <v>0</v>
      </c>
      <c r="W19">
        <f t="shared" si="1"/>
        <v>0</v>
      </c>
      <c r="X19">
        <f t="shared" si="1"/>
        <v>0</v>
      </c>
    </row>
    <row r="20" spans="2:24" ht="13.95" customHeight="1" x14ac:dyDescent="0.2">
      <c r="B20" s="1">
        <f t="shared" si="2"/>
        <v>10</v>
      </c>
      <c r="C20" s="3"/>
      <c r="D20" s="6"/>
      <c r="E20" s="123"/>
      <c r="F20" s="123" t="s">
        <v>327</v>
      </c>
      <c r="G20" s="123"/>
      <c r="H20" s="123"/>
      <c r="I20" s="123"/>
      <c r="J20" s="123"/>
      <c r="K20" s="20"/>
      <c r="L20" s="20"/>
      <c r="M20" s="20"/>
      <c r="N20" s="21" t="s">
        <v>149</v>
      </c>
      <c r="P20" s="81" t="s">
        <v>15</v>
      </c>
      <c r="Q20">
        <f>K20</f>
        <v>0</v>
      </c>
      <c r="R20">
        <f>L20</f>
        <v>0</v>
      </c>
      <c r="S20">
        <f>M20</f>
        <v>0</v>
      </c>
      <c r="T20" t="str">
        <f>N20</f>
        <v>(＋)</v>
      </c>
      <c r="U20">
        <f t="shared" si="1"/>
        <v>0</v>
      </c>
      <c r="V20">
        <f t="shared" si="1"/>
        <v>0</v>
      </c>
      <c r="W20">
        <f t="shared" si="1"/>
        <v>0</v>
      </c>
      <c r="X20">
        <f t="shared" si="1"/>
        <v>0</v>
      </c>
    </row>
    <row r="21" spans="2:24" ht="13.95" customHeight="1" x14ac:dyDescent="0.2">
      <c r="B21" s="1">
        <f t="shared" si="2"/>
        <v>11</v>
      </c>
      <c r="C21" s="3"/>
      <c r="D21" s="6"/>
      <c r="E21" s="123"/>
      <c r="F21" s="123" t="s">
        <v>140</v>
      </c>
      <c r="G21" s="123"/>
      <c r="H21" s="123"/>
      <c r="I21" s="123"/>
      <c r="J21" s="123"/>
      <c r="K21" s="20" t="s">
        <v>384</v>
      </c>
      <c r="L21" s="20" t="s">
        <v>385</v>
      </c>
      <c r="M21" s="20" t="s">
        <v>386</v>
      </c>
      <c r="N21" s="21" t="s">
        <v>387</v>
      </c>
      <c r="P21" t="s">
        <v>14</v>
      </c>
      <c r="Q21">
        <f t="shared" ref="Q21:T23" si="4">IF(K21="",0,VALUE(MID(K21,2,LEN(K21)-2)))</f>
        <v>950</v>
      </c>
      <c r="R21">
        <f t="shared" si="4"/>
        <v>1650</v>
      </c>
      <c r="S21">
        <f t="shared" si="4"/>
        <v>1950</v>
      </c>
      <c r="T21">
        <f t="shared" si="4"/>
        <v>1800</v>
      </c>
      <c r="U21">
        <f t="shared" si="1"/>
        <v>950</v>
      </c>
      <c r="V21">
        <f t="shared" si="1"/>
        <v>1650</v>
      </c>
      <c r="W21">
        <f t="shared" si="1"/>
        <v>1950</v>
      </c>
      <c r="X21">
        <f t="shared" si="1"/>
        <v>1800</v>
      </c>
    </row>
    <row r="22" spans="2:24" ht="13.5" customHeight="1" x14ac:dyDescent="0.2">
      <c r="B22" s="1">
        <f t="shared" si="2"/>
        <v>12</v>
      </c>
      <c r="C22" s="3"/>
      <c r="D22" s="6"/>
      <c r="E22" s="123"/>
      <c r="F22" s="123" t="s">
        <v>208</v>
      </c>
      <c r="G22" s="123"/>
      <c r="H22" s="123"/>
      <c r="I22" s="123"/>
      <c r="J22" s="123"/>
      <c r="K22" s="20" t="s">
        <v>151</v>
      </c>
      <c r="L22" s="20" t="s">
        <v>232</v>
      </c>
      <c r="M22" s="20" t="s">
        <v>232</v>
      </c>
      <c r="N22" s="21" t="s">
        <v>253</v>
      </c>
      <c r="Q22">
        <f t="shared" si="4"/>
        <v>25</v>
      </c>
      <c r="R22">
        <f t="shared" si="4"/>
        <v>75</v>
      </c>
      <c r="S22">
        <f t="shared" si="4"/>
        <v>75</v>
      </c>
      <c r="T22">
        <f t="shared" si="4"/>
        <v>100</v>
      </c>
      <c r="U22">
        <f t="shared" si="1"/>
        <v>25</v>
      </c>
      <c r="V22">
        <f t="shared" si="1"/>
        <v>75</v>
      </c>
      <c r="W22">
        <f t="shared" si="1"/>
        <v>75</v>
      </c>
      <c r="X22">
        <f t="shared" si="1"/>
        <v>100</v>
      </c>
    </row>
    <row r="23" spans="2:24" ht="13.5" customHeight="1" x14ac:dyDescent="0.2">
      <c r="B23" s="1">
        <f t="shared" si="2"/>
        <v>13</v>
      </c>
      <c r="C23" s="3"/>
      <c r="D23" s="6"/>
      <c r="E23" s="123"/>
      <c r="F23" s="123" t="s">
        <v>239</v>
      </c>
      <c r="G23" s="131"/>
      <c r="H23" s="123"/>
      <c r="I23" s="123"/>
      <c r="J23" s="123"/>
      <c r="K23" s="20"/>
      <c r="L23" s="20"/>
      <c r="M23" s="20" t="s">
        <v>149</v>
      </c>
      <c r="N23" s="21"/>
      <c r="Q23">
        <f t="shared" si="4"/>
        <v>0</v>
      </c>
      <c r="R23">
        <f>IF(L23="",0,VALUE(MID(L23,2,LEN(L23)-2)))</f>
        <v>0</v>
      </c>
      <c r="S23" t="e">
        <f>IF(M23="",0,VALUE(MID(M23,2,LEN(M23)-2)))</f>
        <v>#VALUE!</v>
      </c>
      <c r="T23">
        <f>IF(N23="",0,VALUE(MID(N23,2,LEN(N23)-2)))</f>
        <v>0</v>
      </c>
      <c r="U23">
        <f>IF(K23="＋",0,IF(K23="(＋)",0,ABS(K23)))</f>
        <v>0</v>
      </c>
      <c r="V23">
        <f>IF(L23="＋",0,IF(L23="(＋)",0,ABS(L23)))</f>
        <v>0</v>
      </c>
      <c r="W23">
        <f>IF(M23="＋",0,IF(M23="(＋)",0,ABS(M23)))</f>
        <v>0</v>
      </c>
      <c r="X23">
        <f>IF(N23="＋",0,IF(N23="(＋)",0,ABS(N23)))</f>
        <v>0</v>
      </c>
    </row>
    <row r="24" spans="2:24" ht="13.95" customHeight="1" x14ac:dyDescent="0.2">
      <c r="B24" s="1">
        <f t="shared" si="2"/>
        <v>14</v>
      </c>
      <c r="C24" s="3"/>
      <c r="D24" s="6"/>
      <c r="E24" s="123"/>
      <c r="F24" s="123" t="s">
        <v>116</v>
      </c>
      <c r="G24" s="123"/>
      <c r="H24" s="123"/>
      <c r="I24" s="123"/>
      <c r="J24" s="123"/>
      <c r="K24" s="20"/>
      <c r="L24" s="20" t="s">
        <v>151</v>
      </c>
      <c r="M24" s="20" t="s">
        <v>151</v>
      </c>
      <c r="N24" s="21" t="s">
        <v>286</v>
      </c>
      <c r="P24" s="81" t="s">
        <v>15</v>
      </c>
      <c r="Q24">
        <f>K24</f>
        <v>0</v>
      </c>
      <c r="R24" t="str">
        <f>L24</f>
        <v>(25)</v>
      </c>
      <c r="S24" t="str">
        <f>M24</f>
        <v>(25)</v>
      </c>
      <c r="T24" t="str">
        <f>N24</f>
        <v>(150)</v>
      </c>
      <c r="U24">
        <f t="shared" si="1"/>
        <v>0</v>
      </c>
      <c r="V24">
        <f t="shared" si="1"/>
        <v>25</v>
      </c>
      <c r="W24">
        <f t="shared" si="1"/>
        <v>25</v>
      </c>
      <c r="X24">
        <f t="shared" si="1"/>
        <v>150</v>
      </c>
    </row>
    <row r="25" spans="2:24" ht="13.95" customHeight="1" x14ac:dyDescent="0.2">
      <c r="B25" s="1">
        <f t="shared" si="2"/>
        <v>15</v>
      </c>
      <c r="C25" s="3"/>
      <c r="D25" s="6"/>
      <c r="E25" s="123"/>
      <c r="F25" s="123" t="s">
        <v>357</v>
      </c>
      <c r="G25" s="123"/>
      <c r="H25" s="123"/>
      <c r="I25" s="123"/>
      <c r="J25" s="123"/>
      <c r="K25" s="20"/>
      <c r="L25" s="20"/>
      <c r="M25" s="20"/>
      <c r="N25" s="21" t="s">
        <v>149</v>
      </c>
      <c r="P25" t="s">
        <v>14</v>
      </c>
      <c r="Q25">
        <f>IF(K25="",0,VALUE(MID(K25,2,LEN(K25)-2)))</f>
        <v>0</v>
      </c>
      <c r="R25">
        <f>IF(L27="",0,VALUE(MID(L27,2,LEN(L27)-2)))</f>
        <v>375</v>
      </c>
      <c r="S25">
        <f>IF(M25="",0,VALUE(MID(M25,2,LEN(M25)-2)))</f>
        <v>0</v>
      </c>
      <c r="T25" t="e">
        <f>IF(N25="",0,VALUE(MID(N25,2,LEN(N25)-2)))</f>
        <v>#VALUE!</v>
      </c>
      <c r="U25">
        <f t="shared" si="1"/>
        <v>0</v>
      </c>
      <c r="V25">
        <f t="shared" si="1"/>
        <v>0</v>
      </c>
      <c r="W25">
        <f t="shared" si="1"/>
        <v>0</v>
      </c>
      <c r="X25">
        <f t="shared" si="1"/>
        <v>0</v>
      </c>
    </row>
    <row r="26" spans="2:24" ht="13.5" customHeight="1" x14ac:dyDescent="0.2">
      <c r="B26" s="1">
        <f t="shared" si="2"/>
        <v>16</v>
      </c>
      <c r="C26" s="3"/>
      <c r="D26" s="6"/>
      <c r="E26" s="123"/>
      <c r="F26" s="123" t="s">
        <v>109</v>
      </c>
      <c r="G26" s="123"/>
      <c r="H26" s="123"/>
      <c r="I26" s="123"/>
      <c r="J26" s="123"/>
      <c r="K26" s="20"/>
      <c r="L26" s="20" t="s">
        <v>151</v>
      </c>
      <c r="M26" s="20" t="s">
        <v>149</v>
      </c>
      <c r="N26" s="21" t="s">
        <v>149</v>
      </c>
      <c r="U26">
        <f t="shared" si="1"/>
        <v>0</v>
      </c>
      <c r="V26">
        <f t="shared" si="1"/>
        <v>25</v>
      </c>
      <c r="W26">
        <f t="shared" si="1"/>
        <v>0</v>
      </c>
      <c r="X26">
        <f t="shared" si="1"/>
        <v>0</v>
      </c>
    </row>
    <row r="27" spans="2:24" ht="13.5" customHeight="1" x14ac:dyDescent="0.2">
      <c r="B27" s="1">
        <f t="shared" si="2"/>
        <v>17</v>
      </c>
      <c r="C27" s="3"/>
      <c r="D27" s="6"/>
      <c r="E27" s="123"/>
      <c r="F27" s="123" t="s">
        <v>108</v>
      </c>
      <c r="G27" s="123"/>
      <c r="H27" s="123"/>
      <c r="I27" s="123"/>
      <c r="J27" s="123"/>
      <c r="K27" s="20" t="s">
        <v>168</v>
      </c>
      <c r="L27" s="20" t="s">
        <v>279</v>
      </c>
      <c r="M27" s="20" t="s">
        <v>261</v>
      </c>
      <c r="N27" s="21" t="s">
        <v>348</v>
      </c>
      <c r="P27" t="s">
        <v>14</v>
      </c>
      <c r="Q27">
        <f t="shared" ref="Q27:T27" si="5">IF(K27="",0,VALUE(MID(K27,2,LEN(K27)-2)))</f>
        <v>225</v>
      </c>
      <c r="R27" t="e">
        <f>IF(#REF!="",0,VALUE(MID(#REF!,2,LEN(#REF!)-2)))</f>
        <v>#REF!</v>
      </c>
      <c r="S27">
        <f t="shared" si="5"/>
        <v>500</v>
      </c>
      <c r="T27">
        <f t="shared" si="5"/>
        <v>850</v>
      </c>
      <c r="U27">
        <f t="shared" si="1"/>
        <v>225</v>
      </c>
      <c r="V27">
        <f t="shared" si="1"/>
        <v>375</v>
      </c>
      <c r="W27">
        <f t="shared" si="1"/>
        <v>500</v>
      </c>
      <c r="X27">
        <f t="shared" si="1"/>
        <v>850</v>
      </c>
    </row>
    <row r="28" spans="2:24" ht="13.5" customHeight="1" x14ac:dyDescent="0.2">
      <c r="B28" s="1">
        <f t="shared" si="2"/>
        <v>18</v>
      </c>
      <c r="C28" s="2" t="s">
        <v>24</v>
      </c>
      <c r="D28" s="2" t="s">
        <v>25</v>
      </c>
      <c r="E28" s="123"/>
      <c r="F28" s="123" t="s">
        <v>107</v>
      </c>
      <c r="G28" s="123"/>
      <c r="H28" s="123"/>
      <c r="I28" s="123"/>
      <c r="J28" s="123"/>
      <c r="K28" s="24">
        <v>325</v>
      </c>
      <c r="L28" s="24">
        <v>1400</v>
      </c>
      <c r="M28" s="24">
        <v>1550</v>
      </c>
      <c r="N28" s="115">
        <v>650</v>
      </c>
      <c r="P28" s="81"/>
    </row>
    <row r="29" spans="2:24" ht="13.5" customHeight="1" x14ac:dyDescent="0.2">
      <c r="B29" s="1">
        <f t="shared" si="2"/>
        <v>19</v>
      </c>
      <c r="C29" s="2" t="s">
        <v>26</v>
      </c>
      <c r="D29" s="2" t="s">
        <v>27</v>
      </c>
      <c r="E29" s="123"/>
      <c r="F29" s="123" t="s">
        <v>264</v>
      </c>
      <c r="G29" s="123"/>
      <c r="H29" s="123"/>
      <c r="I29" s="123"/>
      <c r="J29" s="123"/>
      <c r="K29" s="24"/>
      <c r="L29" s="24">
        <v>1</v>
      </c>
      <c r="M29" s="24">
        <v>1</v>
      </c>
      <c r="N29" s="115"/>
      <c r="P29" s="81"/>
      <c r="U29">
        <f>COUNTA(K11:K27)</f>
        <v>8</v>
      </c>
    </row>
    <row r="30" spans="2:24" ht="13.5" customHeight="1" x14ac:dyDescent="0.2">
      <c r="B30" s="1">
        <f t="shared" si="2"/>
        <v>20</v>
      </c>
      <c r="C30" s="6"/>
      <c r="D30" s="6"/>
      <c r="E30" s="123"/>
      <c r="F30" s="123" t="s">
        <v>95</v>
      </c>
      <c r="G30" s="123"/>
      <c r="H30" s="123"/>
      <c r="I30" s="123"/>
      <c r="J30" s="123"/>
      <c r="K30" s="24">
        <v>350</v>
      </c>
      <c r="L30" s="24">
        <v>50</v>
      </c>
      <c r="M30" s="24" t="s">
        <v>148</v>
      </c>
      <c r="N30" s="115"/>
      <c r="P30" s="81"/>
    </row>
    <row r="31" spans="2:24" ht="14.85" customHeight="1" x14ac:dyDescent="0.2">
      <c r="B31" s="1">
        <f t="shared" si="2"/>
        <v>21</v>
      </c>
      <c r="C31" s="2" t="s">
        <v>85</v>
      </c>
      <c r="D31" s="2" t="s">
        <v>16</v>
      </c>
      <c r="E31" s="123"/>
      <c r="F31" s="123" t="s">
        <v>137</v>
      </c>
      <c r="G31" s="123"/>
      <c r="H31" s="123"/>
      <c r="I31" s="123"/>
      <c r="J31" s="123"/>
      <c r="K31" s="24" t="s">
        <v>148</v>
      </c>
      <c r="L31" s="24">
        <v>50</v>
      </c>
      <c r="M31" s="24">
        <v>25</v>
      </c>
      <c r="N31" s="115"/>
    </row>
    <row r="32" spans="2:24" ht="13.5" customHeight="1" x14ac:dyDescent="0.2">
      <c r="B32" s="1">
        <f t="shared" si="2"/>
        <v>22</v>
      </c>
      <c r="C32" s="6"/>
      <c r="D32" s="8" t="s">
        <v>210</v>
      </c>
      <c r="E32" s="123"/>
      <c r="F32" s="123" t="s">
        <v>211</v>
      </c>
      <c r="G32" s="123"/>
      <c r="H32" s="123"/>
      <c r="I32" s="123"/>
      <c r="J32" s="123"/>
      <c r="K32" s="24">
        <v>110</v>
      </c>
      <c r="L32" s="24">
        <v>4</v>
      </c>
      <c r="M32" s="24">
        <v>4</v>
      </c>
      <c r="N32" s="115">
        <v>1</v>
      </c>
      <c r="U32">
        <f>COUNTA(K32)</f>
        <v>1</v>
      </c>
      <c r="V32">
        <f>COUNTA(L32)</f>
        <v>1</v>
      </c>
      <c r="W32">
        <f>COUNTA(M32)</f>
        <v>1</v>
      </c>
      <c r="X32">
        <f>COUNTA(N32)</f>
        <v>1</v>
      </c>
    </row>
    <row r="33" spans="2:25" ht="13.5" customHeight="1" x14ac:dyDescent="0.2">
      <c r="B33" s="1">
        <f t="shared" si="2"/>
        <v>23</v>
      </c>
      <c r="C33" s="6"/>
      <c r="D33" s="2" t="s">
        <v>17</v>
      </c>
      <c r="E33" s="123"/>
      <c r="F33" s="123" t="s">
        <v>96</v>
      </c>
      <c r="G33" s="123"/>
      <c r="H33" s="123"/>
      <c r="I33" s="123"/>
      <c r="J33" s="123"/>
      <c r="K33" s="24">
        <v>1875</v>
      </c>
      <c r="L33" s="24">
        <v>4000</v>
      </c>
      <c r="M33" s="24">
        <v>5950</v>
      </c>
      <c r="N33" s="115">
        <v>1775</v>
      </c>
    </row>
    <row r="34" spans="2:25" ht="13.5" customHeight="1" x14ac:dyDescent="0.2">
      <c r="B34" s="1">
        <f t="shared" si="2"/>
        <v>24</v>
      </c>
      <c r="C34" s="6"/>
      <c r="D34" s="6"/>
      <c r="E34" s="123"/>
      <c r="F34" s="123" t="s">
        <v>106</v>
      </c>
      <c r="G34" s="123"/>
      <c r="H34" s="123"/>
      <c r="I34" s="123"/>
      <c r="J34" s="123"/>
      <c r="K34" s="24">
        <v>50</v>
      </c>
      <c r="L34" s="24"/>
      <c r="M34" s="24"/>
      <c r="N34" s="115"/>
    </row>
    <row r="35" spans="2:25" ht="13.95" customHeight="1" x14ac:dyDescent="0.2">
      <c r="B35" s="1">
        <f t="shared" si="2"/>
        <v>25</v>
      </c>
      <c r="C35" s="6"/>
      <c r="D35" s="6"/>
      <c r="E35" s="123"/>
      <c r="F35" s="123" t="s">
        <v>97</v>
      </c>
      <c r="G35" s="123"/>
      <c r="H35" s="123"/>
      <c r="I35" s="123"/>
      <c r="J35" s="123"/>
      <c r="K35" s="24">
        <v>750</v>
      </c>
      <c r="L35" s="24">
        <v>5700</v>
      </c>
      <c r="M35" s="24">
        <v>5000</v>
      </c>
      <c r="N35" s="115">
        <v>2150</v>
      </c>
    </row>
    <row r="36" spans="2:25" ht="13.95" customHeight="1" x14ac:dyDescent="0.2">
      <c r="B36" s="1">
        <f t="shared" si="2"/>
        <v>26</v>
      </c>
      <c r="C36" s="6"/>
      <c r="D36" s="6"/>
      <c r="E36" s="123"/>
      <c r="F36" s="123" t="s">
        <v>117</v>
      </c>
      <c r="G36" s="123"/>
      <c r="H36" s="123"/>
      <c r="I36" s="123"/>
      <c r="J36" s="123"/>
      <c r="K36" s="24"/>
      <c r="L36" s="24">
        <v>6</v>
      </c>
      <c r="M36" s="24"/>
      <c r="N36" s="115"/>
    </row>
    <row r="37" spans="2:25" ht="13.95" customHeight="1" x14ac:dyDescent="0.2">
      <c r="B37" s="1">
        <f t="shared" si="2"/>
        <v>27</v>
      </c>
      <c r="C37" s="6"/>
      <c r="D37" s="6"/>
      <c r="E37" s="123"/>
      <c r="F37" s="123" t="s">
        <v>359</v>
      </c>
      <c r="G37" s="123"/>
      <c r="H37" s="123"/>
      <c r="I37" s="123"/>
      <c r="J37" s="123"/>
      <c r="K37" s="24"/>
      <c r="L37" s="24"/>
      <c r="M37" s="24"/>
      <c r="N37" s="115">
        <v>1</v>
      </c>
    </row>
    <row r="38" spans="2:25" ht="13.5" customHeight="1" x14ac:dyDescent="0.2">
      <c r="B38" s="1">
        <f t="shared" si="2"/>
        <v>28</v>
      </c>
      <c r="C38" s="6"/>
      <c r="D38" s="6"/>
      <c r="E38" s="123"/>
      <c r="F38" s="123" t="s">
        <v>153</v>
      </c>
      <c r="G38" s="123"/>
      <c r="H38" s="123"/>
      <c r="I38" s="123"/>
      <c r="J38" s="123"/>
      <c r="K38" s="24"/>
      <c r="L38" s="24">
        <v>25</v>
      </c>
      <c r="M38" s="24"/>
      <c r="N38" s="115"/>
    </row>
    <row r="39" spans="2:25" ht="13.5" customHeight="1" x14ac:dyDescent="0.2">
      <c r="B39" s="1">
        <f t="shared" si="2"/>
        <v>29</v>
      </c>
      <c r="C39" s="6"/>
      <c r="D39" s="6"/>
      <c r="E39" s="123"/>
      <c r="F39" s="123" t="s">
        <v>18</v>
      </c>
      <c r="G39" s="123"/>
      <c r="H39" s="123"/>
      <c r="I39" s="123"/>
      <c r="J39" s="123"/>
      <c r="K39" s="24">
        <v>750</v>
      </c>
      <c r="L39" s="24">
        <v>1500</v>
      </c>
      <c r="M39" s="24">
        <v>1200</v>
      </c>
      <c r="N39" s="115">
        <v>275</v>
      </c>
    </row>
    <row r="40" spans="2:25" ht="13.5" customHeight="1" x14ac:dyDescent="0.2">
      <c r="B40" s="1">
        <f t="shared" si="2"/>
        <v>30</v>
      </c>
      <c r="C40" s="6"/>
      <c r="D40" s="6"/>
      <c r="E40" s="123"/>
      <c r="F40" s="123" t="s">
        <v>98</v>
      </c>
      <c r="G40" s="123"/>
      <c r="H40" s="123"/>
      <c r="I40" s="123"/>
      <c r="J40" s="123"/>
      <c r="K40" s="24" t="s">
        <v>148</v>
      </c>
      <c r="L40" s="24" t="s">
        <v>148</v>
      </c>
      <c r="M40" s="24" t="s">
        <v>148</v>
      </c>
      <c r="N40" s="115">
        <v>200</v>
      </c>
    </row>
    <row r="41" spans="2:25" ht="13.5" customHeight="1" x14ac:dyDescent="0.2">
      <c r="B41" s="1">
        <f t="shared" si="2"/>
        <v>31</v>
      </c>
      <c r="C41" s="6"/>
      <c r="D41" s="6"/>
      <c r="E41" s="123"/>
      <c r="F41" s="123" t="s">
        <v>99</v>
      </c>
      <c r="G41" s="123"/>
      <c r="H41" s="123"/>
      <c r="I41" s="123"/>
      <c r="J41" s="123"/>
      <c r="K41" s="24">
        <v>100</v>
      </c>
      <c r="L41" s="24">
        <v>400</v>
      </c>
      <c r="M41" s="24">
        <v>225</v>
      </c>
      <c r="N41" s="115">
        <v>150</v>
      </c>
    </row>
    <row r="42" spans="2:25" ht="13.5" customHeight="1" x14ac:dyDescent="0.2">
      <c r="B42" s="1">
        <f>B41+1</f>
        <v>32</v>
      </c>
      <c r="C42" s="6"/>
      <c r="D42" s="6"/>
      <c r="E42" s="123"/>
      <c r="F42" s="123" t="s">
        <v>19</v>
      </c>
      <c r="G42" s="123"/>
      <c r="H42" s="123"/>
      <c r="I42" s="123"/>
      <c r="J42" s="123"/>
      <c r="K42" s="24">
        <v>600</v>
      </c>
      <c r="L42" s="24">
        <v>25</v>
      </c>
      <c r="M42" s="24">
        <v>75</v>
      </c>
      <c r="N42" s="115"/>
    </row>
    <row r="43" spans="2:25" ht="13.5" customHeight="1" x14ac:dyDescent="0.2">
      <c r="B43" s="1">
        <f t="shared" ref="B43:B95" si="6">B42+1</f>
        <v>33</v>
      </c>
      <c r="C43" s="6"/>
      <c r="D43" s="6"/>
      <c r="E43" s="123"/>
      <c r="F43" s="123" t="s">
        <v>138</v>
      </c>
      <c r="G43" s="123"/>
      <c r="H43" s="123"/>
      <c r="I43" s="123"/>
      <c r="J43" s="123"/>
      <c r="K43" s="24"/>
      <c r="L43" s="24">
        <v>12</v>
      </c>
      <c r="M43" s="24">
        <v>5</v>
      </c>
      <c r="N43" s="115">
        <v>3</v>
      </c>
    </row>
    <row r="44" spans="2:25" ht="13.5" customHeight="1" x14ac:dyDescent="0.2">
      <c r="B44" s="1">
        <f t="shared" si="6"/>
        <v>34</v>
      </c>
      <c r="C44" s="6"/>
      <c r="D44" s="6"/>
      <c r="E44" s="123"/>
      <c r="F44" s="123" t="s">
        <v>118</v>
      </c>
      <c r="G44" s="123"/>
      <c r="H44" s="123"/>
      <c r="I44" s="123"/>
      <c r="J44" s="123"/>
      <c r="K44" s="24">
        <v>25</v>
      </c>
      <c r="L44" s="24">
        <v>50</v>
      </c>
      <c r="M44" s="24">
        <v>25</v>
      </c>
      <c r="N44" s="115">
        <v>100</v>
      </c>
    </row>
    <row r="45" spans="2:25" ht="13.95" customHeight="1" x14ac:dyDescent="0.2">
      <c r="B45" s="1">
        <f t="shared" si="6"/>
        <v>35</v>
      </c>
      <c r="C45" s="6"/>
      <c r="D45" s="6"/>
      <c r="E45" s="123"/>
      <c r="F45" s="123" t="s">
        <v>215</v>
      </c>
      <c r="G45" s="123"/>
      <c r="H45" s="123"/>
      <c r="I45" s="123"/>
      <c r="J45" s="123"/>
      <c r="K45" s="24">
        <v>50</v>
      </c>
      <c r="L45" s="24">
        <v>25</v>
      </c>
      <c r="M45" s="24"/>
      <c r="N45" s="115"/>
      <c r="Y45" s="129"/>
    </row>
    <row r="46" spans="2:25" ht="13.95" customHeight="1" x14ac:dyDescent="0.2">
      <c r="B46" s="1">
        <f t="shared" si="6"/>
        <v>36</v>
      </c>
      <c r="C46" s="6"/>
      <c r="D46" s="6"/>
      <c r="E46" s="123"/>
      <c r="F46" s="123" t="s">
        <v>20</v>
      </c>
      <c r="G46" s="123"/>
      <c r="H46" s="123"/>
      <c r="I46" s="123"/>
      <c r="J46" s="123"/>
      <c r="K46" s="24">
        <v>150</v>
      </c>
      <c r="L46" s="24">
        <v>175</v>
      </c>
      <c r="M46" s="24">
        <v>100</v>
      </c>
      <c r="N46" s="115">
        <v>25</v>
      </c>
    </row>
    <row r="47" spans="2:25" ht="13.5" customHeight="1" x14ac:dyDescent="0.2">
      <c r="B47" s="1">
        <f t="shared" si="6"/>
        <v>37</v>
      </c>
      <c r="C47" s="6"/>
      <c r="D47" s="6"/>
      <c r="E47" s="123"/>
      <c r="F47" s="123" t="s">
        <v>21</v>
      </c>
      <c r="G47" s="123"/>
      <c r="H47" s="123"/>
      <c r="I47" s="123"/>
      <c r="J47" s="123"/>
      <c r="K47" s="24">
        <v>1050</v>
      </c>
      <c r="L47" s="24">
        <v>450</v>
      </c>
      <c r="M47" s="56">
        <v>850</v>
      </c>
      <c r="N47" s="60">
        <v>300</v>
      </c>
    </row>
    <row r="48" spans="2:25" ht="13.95" customHeight="1" x14ac:dyDescent="0.2">
      <c r="B48" s="1">
        <f t="shared" si="6"/>
        <v>38</v>
      </c>
      <c r="C48" s="6"/>
      <c r="D48" s="6"/>
      <c r="E48" s="123"/>
      <c r="F48" s="123" t="s">
        <v>22</v>
      </c>
      <c r="G48" s="123"/>
      <c r="H48" s="123"/>
      <c r="I48" s="123"/>
      <c r="J48" s="123"/>
      <c r="K48" s="24">
        <v>25</v>
      </c>
      <c r="L48" s="24" t="s">
        <v>148</v>
      </c>
      <c r="M48" s="24">
        <v>50</v>
      </c>
      <c r="N48" s="115" t="s">
        <v>148</v>
      </c>
    </row>
    <row r="49" spans="2:29" ht="13.5" customHeight="1" x14ac:dyDescent="0.2">
      <c r="B49" s="1">
        <f t="shared" si="6"/>
        <v>39</v>
      </c>
      <c r="C49" s="2" t="s">
        <v>76</v>
      </c>
      <c r="D49" s="2" t="s">
        <v>77</v>
      </c>
      <c r="E49" s="123"/>
      <c r="F49" s="123" t="s">
        <v>94</v>
      </c>
      <c r="G49" s="123"/>
      <c r="H49" s="123"/>
      <c r="I49" s="123"/>
      <c r="J49" s="123"/>
      <c r="K49" s="24">
        <v>25</v>
      </c>
      <c r="L49" s="24">
        <v>100</v>
      </c>
      <c r="M49" s="24">
        <v>75</v>
      </c>
      <c r="N49" s="115" t="s">
        <v>148</v>
      </c>
    </row>
    <row r="50" spans="2:29" ht="13.95" customHeight="1" x14ac:dyDescent="0.2">
      <c r="B50" s="1">
        <f t="shared" si="6"/>
        <v>40</v>
      </c>
      <c r="C50" s="6"/>
      <c r="D50" s="6"/>
      <c r="E50" s="123"/>
      <c r="F50" s="123" t="s">
        <v>143</v>
      </c>
      <c r="G50" s="123"/>
      <c r="H50" s="123"/>
      <c r="I50" s="123"/>
      <c r="J50" s="123"/>
      <c r="K50" s="24" t="s">
        <v>148</v>
      </c>
      <c r="L50" s="24">
        <v>75</v>
      </c>
      <c r="M50" s="24">
        <v>50</v>
      </c>
      <c r="N50" s="115"/>
    </row>
    <row r="51" spans="2:29" ht="13.95" customHeight="1" x14ac:dyDescent="0.2">
      <c r="B51" s="1">
        <f t="shared" si="6"/>
        <v>41</v>
      </c>
      <c r="C51" s="2" t="s">
        <v>86</v>
      </c>
      <c r="D51" s="2" t="s">
        <v>28</v>
      </c>
      <c r="E51" s="123"/>
      <c r="F51" s="123" t="s">
        <v>113</v>
      </c>
      <c r="G51" s="123"/>
      <c r="H51" s="123"/>
      <c r="I51" s="123"/>
      <c r="J51" s="123"/>
      <c r="K51" s="24" t="s">
        <v>148</v>
      </c>
      <c r="L51" s="24" t="s">
        <v>148</v>
      </c>
      <c r="M51" s="24" t="s">
        <v>148</v>
      </c>
      <c r="N51" s="115"/>
      <c r="Y51" s="125"/>
    </row>
    <row r="52" spans="2:29" ht="13.95" customHeight="1" x14ac:dyDescent="0.2">
      <c r="B52" s="1">
        <f t="shared" si="6"/>
        <v>42</v>
      </c>
      <c r="C52" s="6"/>
      <c r="D52" s="6"/>
      <c r="E52" s="123"/>
      <c r="F52" s="123" t="s">
        <v>171</v>
      </c>
      <c r="G52" s="123"/>
      <c r="H52" s="123"/>
      <c r="I52" s="123"/>
      <c r="J52" s="123"/>
      <c r="K52" s="24"/>
      <c r="L52" s="24" t="s">
        <v>148</v>
      </c>
      <c r="M52" s="24" t="s">
        <v>148</v>
      </c>
      <c r="N52" s="115" t="s">
        <v>148</v>
      </c>
      <c r="Y52" s="125"/>
    </row>
    <row r="53" spans="2:29" ht="13.95" customHeight="1" x14ac:dyDescent="0.2">
      <c r="B53" s="1">
        <f t="shared" si="6"/>
        <v>43</v>
      </c>
      <c r="C53" s="6"/>
      <c r="D53" s="6"/>
      <c r="E53" s="123"/>
      <c r="F53" s="123" t="s">
        <v>136</v>
      </c>
      <c r="G53" s="123"/>
      <c r="H53" s="123"/>
      <c r="I53" s="123"/>
      <c r="J53" s="123"/>
      <c r="K53" s="24">
        <v>25</v>
      </c>
      <c r="L53" s="24">
        <v>25</v>
      </c>
      <c r="M53" s="24"/>
      <c r="N53" s="115"/>
      <c r="U53" s="126">
        <f>COUNTA($K11:$K55)</f>
        <v>28</v>
      </c>
      <c r="V53" s="126">
        <f>COUNTA($L11:$L55)</f>
        <v>34</v>
      </c>
      <c r="W53" s="126">
        <f>COUNTA($M11:$M55)</f>
        <v>34</v>
      </c>
      <c r="X53" s="126">
        <f>COUNTA($N11:$N55)</f>
        <v>30</v>
      </c>
      <c r="Y53" s="126"/>
      <c r="Z53" s="126"/>
      <c r="AA53" s="126"/>
      <c r="AB53" s="126"/>
      <c r="AC53" s="125"/>
    </row>
    <row r="54" spans="2:29" ht="13.95" customHeight="1" x14ac:dyDescent="0.2">
      <c r="B54" s="1">
        <f t="shared" si="6"/>
        <v>44</v>
      </c>
      <c r="C54" s="6"/>
      <c r="D54" s="6"/>
      <c r="E54" s="123"/>
      <c r="F54" s="123" t="s">
        <v>217</v>
      </c>
      <c r="G54" s="123"/>
      <c r="H54" s="123"/>
      <c r="I54" s="123"/>
      <c r="J54" s="123"/>
      <c r="K54" s="24"/>
      <c r="L54" s="24"/>
      <c r="M54" s="24">
        <v>25</v>
      </c>
      <c r="N54" s="115"/>
      <c r="U54" s="125">
        <f>SUM($U11:$U27,$K28:$K55)</f>
        <v>12060</v>
      </c>
      <c r="V54" s="125">
        <f>SUM($V11:$V27,$L28:$L55)</f>
        <v>18598</v>
      </c>
      <c r="W54" s="125">
        <f>SUM($W11:$W27,$M28:$M55)</f>
        <v>20510</v>
      </c>
      <c r="X54" s="125">
        <f>SUM($X11:$X27,$N28:$N55)</f>
        <v>12455</v>
      </c>
      <c r="Y54" s="125"/>
      <c r="Z54" s="125"/>
      <c r="AA54" s="125"/>
      <c r="AB54" s="125"/>
      <c r="AC54" s="125"/>
    </row>
    <row r="55" spans="2:29" ht="13.5" customHeight="1" x14ac:dyDescent="0.2">
      <c r="B55" s="1">
        <f t="shared" si="6"/>
        <v>45</v>
      </c>
      <c r="C55" s="6"/>
      <c r="D55" s="6"/>
      <c r="E55" s="123"/>
      <c r="F55" s="123" t="s">
        <v>83</v>
      </c>
      <c r="G55" s="123"/>
      <c r="H55" s="123"/>
      <c r="I55" s="123"/>
      <c r="J55" s="123"/>
      <c r="K55" s="24"/>
      <c r="L55" s="24"/>
      <c r="M55" s="24">
        <v>50</v>
      </c>
      <c r="N55" s="115" t="s">
        <v>148</v>
      </c>
      <c r="Y55" s="127"/>
    </row>
    <row r="56" spans="2:29" ht="13.95" customHeight="1" x14ac:dyDescent="0.2">
      <c r="B56" s="1">
        <f t="shared" si="6"/>
        <v>46</v>
      </c>
      <c r="C56" s="6"/>
      <c r="D56" s="6"/>
      <c r="E56" s="123"/>
      <c r="F56" s="123" t="s">
        <v>172</v>
      </c>
      <c r="G56" s="123"/>
      <c r="H56" s="123"/>
      <c r="I56" s="123"/>
      <c r="J56" s="123"/>
      <c r="K56" s="24">
        <v>25</v>
      </c>
      <c r="L56" s="24" t="s">
        <v>148</v>
      </c>
      <c r="M56" s="24"/>
      <c r="N56" s="115">
        <v>25</v>
      </c>
      <c r="Y56" s="127"/>
    </row>
    <row r="57" spans="2:29" ht="13.95" customHeight="1" x14ac:dyDescent="0.2">
      <c r="B57" s="1">
        <f t="shared" si="6"/>
        <v>47</v>
      </c>
      <c r="C57" s="6"/>
      <c r="D57" s="6"/>
      <c r="E57" s="123"/>
      <c r="F57" s="123" t="s">
        <v>363</v>
      </c>
      <c r="G57" s="123"/>
      <c r="H57" s="123"/>
      <c r="I57" s="123"/>
      <c r="J57" s="123"/>
      <c r="K57" s="24"/>
      <c r="L57" s="24"/>
      <c r="M57" s="24"/>
      <c r="N57" s="115" t="s">
        <v>148</v>
      </c>
      <c r="Y57" s="127"/>
    </row>
    <row r="58" spans="2:29" ht="13.5" customHeight="1" x14ac:dyDescent="0.2">
      <c r="B58" s="1">
        <f t="shared" si="6"/>
        <v>48</v>
      </c>
      <c r="C58" s="6"/>
      <c r="D58" s="6"/>
      <c r="E58" s="123"/>
      <c r="F58" s="123" t="s">
        <v>173</v>
      </c>
      <c r="G58" s="123"/>
      <c r="H58" s="123"/>
      <c r="I58" s="123"/>
      <c r="J58" s="123"/>
      <c r="K58" s="24">
        <v>200</v>
      </c>
      <c r="L58" s="24">
        <v>200</v>
      </c>
      <c r="M58" s="24"/>
      <c r="N58" s="115" t="s">
        <v>148</v>
      </c>
      <c r="Y58" s="127"/>
    </row>
    <row r="59" spans="2:29" ht="13.5" customHeight="1" x14ac:dyDescent="0.2">
      <c r="B59" s="1">
        <f t="shared" si="6"/>
        <v>49</v>
      </c>
      <c r="C59" s="6"/>
      <c r="D59" s="6"/>
      <c r="E59" s="123"/>
      <c r="F59" s="123" t="s">
        <v>329</v>
      </c>
      <c r="G59" s="123"/>
      <c r="H59" s="123"/>
      <c r="I59" s="123"/>
      <c r="J59" s="123"/>
      <c r="K59" s="24" t="s">
        <v>148</v>
      </c>
      <c r="L59" s="24" t="s">
        <v>148</v>
      </c>
      <c r="M59" s="24"/>
      <c r="N59" s="115"/>
      <c r="Y59" s="127"/>
    </row>
    <row r="60" spans="2:29" ht="13.5" customHeight="1" x14ac:dyDescent="0.2">
      <c r="B60" s="1">
        <f t="shared" si="6"/>
        <v>50</v>
      </c>
      <c r="C60" s="6"/>
      <c r="D60" s="6"/>
      <c r="E60" s="123"/>
      <c r="F60" s="123" t="s">
        <v>219</v>
      </c>
      <c r="G60" s="123"/>
      <c r="H60" s="123"/>
      <c r="I60" s="123"/>
      <c r="J60" s="123"/>
      <c r="K60" s="24"/>
      <c r="L60" s="24"/>
      <c r="M60" s="24">
        <v>200</v>
      </c>
      <c r="N60" s="115"/>
      <c r="Y60" s="127"/>
    </row>
    <row r="61" spans="2:29" ht="13.95" customHeight="1" x14ac:dyDescent="0.2">
      <c r="B61" s="1">
        <f t="shared" si="6"/>
        <v>51</v>
      </c>
      <c r="C61" s="6"/>
      <c r="D61" s="6"/>
      <c r="E61" s="123"/>
      <c r="F61" s="123" t="s">
        <v>220</v>
      </c>
      <c r="G61" s="123"/>
      <c r="H61" s="123"/>
      <c r="I61" s="123"/>
      <c r="J61" s="123"/>
      <c r="K61" s="24" t="s">
        <v>148</v>
      </c>
      <c r="L61" s="24" t="s">
        <v>148</v>
      </c>
      <c r="M61" s="24" t="s">
        <v>148</v>
      </c>
      <c r="N61" s="115" t="s">
        <v>148</v>
      </c>
      <c r="Y61" s="125"/>
    </row>
    <row r="62" spans="2:29" ht="13.5" customHeight="1" x14ac:dyDescent="0.2">
      <c r="B62" s="1">
        <f t="shared" si="6"/>
        <v>52</v>
      </c>
      <c r="C62" s="6"/>
      <c r="D62" s="6"/>
      <c r="E62" s="123"/>
      <c r="F62" s="123" t="s">
        <v>100</v>
      </c>
      <c r="G62" s="123"/>
      <c r="H62" s="123"/>
      <c r="I62" s="123"/>
      <c r="J62" s="123"/>
      <c r="K62" s="24">
        <v>400</v>
      </c>
      <c r="L62" s="24">
        <v>800</v>
      </c>
      <c r="M62" s="24">
        <v>100</v>
      </c>
      <c r="N62" s="115">
        <v>100</v>
      </c>
      <c r="Y62" s="127"/>
    </row>
    <row r="63" spans="2:29" ht="13.5" customHeight="1" x14ac:dyDescent="0.2">
      <c r="B63" s="1">
        <f t="shared" si="6"/>
        <v>53</v>
      </c>
      <c r="C63" s="6"/>
      <c r="D63" s="6"/>
      <c r="E63" s="123"/>
      <c r="F63" s="123" t="s">
        <v>245</v>
      </c>
      <c r="G63" s="123"/>
      <c r="H63" s="123"/>
      <c r="I63" s="123"/>
      <c r="J63" s="123"/>
      <c r="K63" s="24"/>
      <c r="L63" s="24"/>
      <c r="M63" s="24" t="s">
        <v>148</v>
      </c>
      <c r="N63" s="115">
        <v>16</v>
      </c>
      <c r="Y63" s="125"/>
    </row>
    <row r="64" spans="2:29" ht="13.95" customHeight="1" x14ac:dyDescent="0.2">
      <c r="B64" s="1">
        <f t="shared" si="6"/>
        <v>54</v>
      </c>
      <c r="C64" s="6"/>
      <c r="D64" s="6"/>
      <c r="E64" s="123"/>
      <c r="F64" s="123" t="s">
        <v>222</v>
      </c>
      <c r="G64" s="123"/>
      <c r="H64" s="123"/>
      <c r="I64" s="123"/>
      <c r="J64" s="123"/>
      <c r="K64" s="24">
        <v>75</v>
      </c>
      <c r="L64" s="128">
        <v>175</v>
      </c>
      <c r="M64" s="24">
        <v>300</v>
      </c>
      <c r="N64" s="115">
        <v>200</v>
      </c>
      <c r="Y64" s="125"/>
    </row>
    <row r="65" spans="2:25" ht="13.5" customHeight="1" x14ac:dyDescent="0.2">
      <c r="B65" s="1">
        <f t="shared" si="6"/>
        <v>55</v>
      </c>
      <c r="C65" s="6"/>
      <c r="D65" s="6"/>
      <c r="E65" s="123"/>
      <c r="F65" s="123" t="s">
        <v>223</v>
      </c>
      <c r="G65" s="123"/>
      <c r="H65" s="123"/>
      <c r="I65" s="123"/>
      <c r="J65" s="123"/>
      <c r="K65" s="24" t="s">
        <v>148</v>
      </c>
      <c r="L65" s="128">
        <v>112</v>
      </c>
      <c r="M65" s="128">
        <v>64</v>
      </c>
      <c r="N65" s="115">
        <v>16</v>
      </c>
      <c r="Y65" s="125"/>
    </row>
    <row r="66" spans="2:25" ht="13.95" customHeight="1" x14ac:dyDescent="0.2">
      <c r="B66" s="1">
        <f t="shared" si="6"/>
        <v>56</v>
      </c>
      <c r="C66" s="6"/>
      <c r="D66" s="6"/>
      <c r="E66" s="123"/>
      <c r="F66" s="123" t="s">
        <v>246</v>
      </c>
      <c r="G66" s="123"/>
      <c r="H66" s="123"/>
      <c r="I66" s="123"/>
      <c r="J66" s="123"/>
      <c r="K66" s="24" t="s">
        <v>148</v>
      </c>
      <c r="L66" s="24"/>
      <c r="M66" s="24"/>
      <c r="N66" s="115"/>
      <c r="Y66" s="125"/>
    </row>
    <row r="67" spans="2:25" ht="13.95" customHeight="1" x14ac:dyDescent="0.2">
      <c r="B67" s="1">
        <f t="shared" si="6"/>
        <v>57</v>
      </c>
      <c r="C67" s="6"/>
      <c r="D67" s="6"/>
      <c r="E67" s="123"/>
      <c r="F67" s="123" t="s">
        <v>101</v>
      </c>
      <c r="G67" s="123"/>
      <c r="H67" s="123"/>
      <c r="I67" s="123"/>
      <c r="J67" s="123"/>
      <c r="K67" s="24">
        <v>100</v>
      </c>
      <c r="L67" s="24">
        <v>400</v>
      </c>
      <c r="M67" s="24">
        <v>900</v>
      </c>
      <c r="N67" s="115">
        <v>400</v>
      </c>
      <c r="Y67" s="125"/>
    </row>
    <row r="68" spans="2:25" ht="13.5" customHeight="1" x14ac:dyDescent="0.2">
      <c r="B68" s="1">
        <f t="shared" si="6"/>
        <v>58</v>
      </c>
      <c r="C68" s="6"/>
      <c r="D68" s="6"/>
      <c r="E68" s="123"/>
      <c r="F68" s="123" t="s">
        <v>102</v>
      </c>
      <c r="G68" s="123"/>
      <c r="H68" s="123"/>
      <c r="I68" s="123"/>
      <c r="J68" s="123"/>
      <c r="K68" s="24">
        <v>350</v>
      </c>
      <c r="L68" s="24">
        <v>125</v>
      </c>
      <c r="M68" s="24">
        <v>175</v>
      </c>
      <c r="N68" s="115">
        <v>225</v>
      </c>
      <c r="Y68" s="125"/>
    </row>
    <row r="69" spans="2:25" ht="13.5" customHeight="1" x14ac:dyDescent="0.2">
      <c r="B69" s="1">
        <f t="shared" si="6"/>
        <v>59</v>
      </c>
      <c r="C69" s="6"/>
      <c r="D69" s="6"/>
      <c r="E69" s="123"/>
      <c r="F69" s="123" t="s">
        <v>268</v>
      </c>
      <c r="G69" s="123"/>
      <c r="H69" s="123"/>
      <c r="I69" s="123"/>
      <c r="J69" s="123"/>
      <c r="K69" s="24">
        <v>200</v>
      </c>
      <c r="L69" s="24">
        <v>50</v>
      </c>
      <c r="M69" s="24">
        <v>25</v>
      </c>
      <c r="N69" s="115" t="s">
        <v>148</v>
      </c>
      <c r="Y69" s="125"/>
    </row>
    <row r="70" spans="2:25" ht="13.95" customHeight="1" x14ac:dyDescent="0.2">
      <c r="B70" s="1">
        <f t="shared" si="6"/>
        <v>60</v>
      </c>
      <c r="C70" s="6"/>
      <c r="D70" s="6"/>
      <c r="E70" s="123"/>
      <c r="F70" s="123" t="s">
        <v>142</v>
      </c>
      <c r="G70" s="123"/>
      <c r="H70" s="123"/>
      <c r="I70" s="123"/>
      <c r="J70" s="123"/>
      <c r="K70" s="24">
        <v>48</v>
      </c>
      <c r="L70" s="24">
        <v>24</v>
      </c>
      <c r="M70" s="24" t="s">
        <v>148</v>
      </c>
      <c r="N70" s="115" t="s">
        <v>148</v>
      </c>
      <c r="Y70" s="125"/>
    </row>
    <row r="71" spans="2:25" ht="13.5" customHeight="1" x14ac:dyDescent="0.2">
      <c r="B71" s="1">
        <f t="shared" si="6"/>
        <v>61</v>
      </c>
      <c r="C71" s="6"/>
      <c r="D71" s="6"/>
      <c r="E71" s="123"/>
      <c r="F71" s="123" t="s">
        <v>30</v>
      </c>
      <c r="G71" s="123"/>
      <c r="H71" s="123"/>
      <c r="I71" s="123"/>
      <c r="J71" s="123"/>
      <c r="K71" s="24">
        <v>16</v>
      </c>
      <c r="L71" s="24">
        <v>72</v>
      </c>
      <c r="M71" s="24">
        <v>80</v>
      </c>
      <c r="N71" s="115" t="s">
        <v>148</v>
      </c>
      <c r="Y71" s="125"/>
    </row>
    <row r="72" spans="2:25" ht="13.5" customHeight="1" x14ac:dyDescent="0.2">
      <c r="B72" s="1">
        <f t="shared" si="6"/>
        <v>62</v>
      </c>
      <c r="C72" s="6"/>
      <c r="D72" s="6"/>
      <c r="E72" s="123"/>
      <c r="F72" s="123" t="s">
        <v>176</v>
      </c>
      <c r="G72" s="123"/>
      <c r="H72" s="123"/>
      <c r="I72" s="123"/>
      <c r="J72" s="123"/>
      <c r="K72" s="24">
        <v>64</v>
      </c>
      <c r="L72" s="24">
        <v>48</v>
      </c>
      <c r="M72" s="24">
        <v>56</v>
      </c>
      <c r="N72" s="115">
        <v>8</v>
      </c>
      <c r="Y72" s="125"/>
    </row>
    <row r="73" spans="2:25" ht="13.95" customHeight="1" x14ac:dyDescent="0.2">
      <c r="B73" s="1">
        <f t="shared" si="6"/>
        <v>63</v>
      </c>
      <c r="C73" s="6"/>
      <c r="D73" s="6"/>
      <c r="E73" s="123"/>
      <c r="F73" s="123" t="s">
        <v>177</v>
      </c>
      <c r="G73" s="123"/>
      <c r="H73" s="123"/>
      <c r="I73" s="123"/>
      <c r="J73" s="123"/>
      <c r="K73" s="24">
        <v>8</v>
      </c>
      <c r="L73" s="24"/>
      <c r="M73" s="24">
        <v>8</v>
      </c>
      <c r="N73" s="115" t="s">
        <v>148</v>
      </c>
      <c r="Y73" s="125"/>
    </row>
    <row r="74" spans="2:25" ht="13.95" customHeight="1" x14ac:dyDescent="0.2">
      <c r="B74" s="1">
        <f t="shared" si="6"/>
        <v>64</v>
      </c>
      <c r="C74" s="6"/>
      <c r="D74" s="6"/>
      <c r="E74" s="123"/>
      <c r="F74" s="123" t="s">
        <v>291</v>
      </c>
      <c r="G74" s="123"/>
      <c r="H74" s="123"/>
      <c r="I74" s="123"/>
      <c r="J74" s="123"/>
      <c r="K74" s="24" t="s">
        <v>148</v>
      </c>
      <c r="L74" s="24"/>
      <c r="M74" s="24" t="s">
        <v>148</v>
      </c>
      <c r="N74" s="115">
        <v>25</v>
      </c>
      <c r="Y74" s="125"/>
    </row>
    <row r="75" spans="2:25" ht="13.95" customHeight="1" x14ac:dyDescent="0.2">
      <c r="B75" s="1">
        <f t="shared" si="6"/>
        <v>65</v>
      </c>
      <c r="C75" s="6"/>
      <c r="D75" s="6"/>
      <c r="E75" s="123"/>
      <c r="F75" s="123" t="s">
        <v>309</v>
      </c>
      <c r="G75" s="123"/>
      <c r="H75" s="123"/>
      <c r="I75" s="123"/>
      <c r="J75" s="123"/>
      <c r="K75" s="24"/>
      <c r="L75" s="24"/>
      <c r="M75" s="24"/>
      <c r="N75" s="115">
        <v>25</v>
      </c>
      <c r="Y75" s="125"/>
    </row>
    <row r="76" spans="2:25" ht="13.95" customHeight="1" x14ac:dyDescent="0.2">
      <c r="B76" s="1">
        <f t="shared" si="6"/>
        <v>66</v>
      </c>
      <c r="C76" s="6"/>
      <c r="D76" s="6"/>
      <c r="E76" s="123"/>
      <c r="F76" s="123" t="s">
        <v>81</v>
      </c>
      <c r="G76" s="123"/>
      <c r="H76" s="123"/>
      <c r="I76" s="123"/>
      <c r="J76" s="123"/>
      <c r="K76" s="24" t="s">
        <v>148</v>
      </c>
      <c r="L76" s="24">
        <v>100</v>
      </c>
      <c r="M76" s="24">
        <v>200</v>
      </c>
      <c r="N76" s="115" t="s">
        <v>148</v>
      </c>
      <c r="Y76" s="125"/>
    </row>
    <row r="77" spans="2:25" ht="13.95" customHeight="1" x14ac:dyDescent="0.2">
      <c r="B77" s="1">
        <f t="shared" si="6"/>
        <v>67</v>
      </c>
      <c r="C77" s="6"/>
      <c r="D77" s="6"/>
      <c r="E77" s="123"/>
      <c r="F77" s="123" t="s">
        <v>225</v>
      </c>
      <c r="G77" s="123"/>
      <c r="H77" s="123"/>
      <c r="I77" s="123"/>
      <c r="J77" s="123"/>
      <c r="K77" s="24" t="s">
        <v>148</v>
      </c>
      <c r="L77" s="24"/>
      <c r="M77" s="24">
        <v>100</v>
      </c>
      <c r="N77" s="115"/>
      <c r="Y77" s="125"/>
    </row>
    <row r="78" spans="2:25" ht="13.95" customHeight="1" x14ac:dyDescent="0.2">
      <c r="B78" s="1">
        <f t="shared" si="6"/>
        <v>68</v>
      </c>
      <c r="C78" s="6"/>
      <c r="D78" s="6"/>
      <c r="E78" s="123"/>
      <c r="F78" s="123" t="s">
        <v>270</v>
      </c>
      <c r="G78" s="123"/>
      <c r="H78" s="123"/>
      <c r="I78" s="123"/>
      <c r="J78" s="123"/>
      <c r="K78" s="24">
        <v>50</v>
      </c>
      <c r="L78" s="24" t="s">
        <v>148</v>
      </c>
      <c r="M78" s="24" t="s">
        <v>148</v>
      </c>
      <c r="N78" s="115"/>
      <c r="Y78" s="125"/>
    </row>
    <row r="79" spans="2:25" ht="13.5" customHeight="1" x14ac:dyDescent="0.2">
      <c r="B79" s="1">
        <f t="shared" si="6"/>
        <v>69</v>
      </c>
      <c r="C79" s="6"/>
      <c r="D79" s="6"/>
      <c r="E79" s="123"/>
      <c r="F79" s="123" t="s">
        <v>103</v>
      </c>
      <c r="G79" s="123"/>
      <c r="H79" s="123"/>
      <c r="I79" s="123"/>
      <c r="J79" s="123"/>
      <c r="K79" s="24">
        <v>1950</v>
      </c>
      <c r="L79" s="24">
        <v>1350</v>
      </c>
      <c r="M79" s="24">
        <v>1700</v>
      </c>
      <c r="N79" s="115">
        <v>950</v>
      </c>
      <c r="Y79" s="125"/>
    </row>
    <row r="80" spans="2:25" ht="13.95" customHeight="1" x14ac:dyDescent="0.2">
      <c r="B80" s="1">
        <f t="shared" si="6"/>
        <v>70</v>
      </c>
      <c r="C80" s="6"/>
      <c r="D80" s="6"/>
      <c r="E80" s="123"/>
      <c r="F80" s="123" t="s">
        <v>178</v>
      </c>
      <c r="G80" s="123"/>
      <c r="H80" s="123"/>
      <c r="I80" s="123"/>
      <c r="J80" s="123"/>
      <c r="K80" s="24">
        <v>50</v>
      </c>
      <c r="L80" s="24">
        <v>75</v>
      </c>
      <c r="M80" s="24">
        <v>25</v>
      </c>
      <c r="N80" s="115">
        <v>125</v>
      </c>
      <c r="Y80" s="125"/>
    </row>
    <row r="81" spans="2:25" ht="13.5" customHeight="1" x14ac:dyDescent="0.2">
      <c r="B81" s="1">
        <f t="shared" si="6"/>
        <v>71</v>
      </c>
      <c r="C81" s="6"/>
      <c r="D81" s="6"/>
      <c r="E81" s="123"/>
      <c r="F81" s="123" t="s">
        <v>247</v>
      </c>
      <c r="G81" s="123"/>
      <c r="H81" s="123"/>
      <c r="I81" s="123"/>
      <c r="J81" s="123"/>
      <c r="K81" s="24"/>
      <c r="L81" s="24">
        <v>2</v>
      </c>
      <c r="M81" s="24"/>
      <c r="N81" s="115" t="s">
        <v>148</v>
      </c>
      <c r="Y81" s="125"/>
    </row>
    <row r="82" spans="2:25" ht="13.95" customHeight="1" x14ac:dyDescent="0.2">
      <c r="B82" s="1">
        <f t="shared" si="6"/>
        <v>72</v>
      </c>
      <c r="C82" s="6"/>
      <c r="D82" s="6"/>
      <c r="E82" s="123"/>
      <c r="F82" s="123" t="s">
        <v>226</v>
      </c>
      <c r="G82" s="123"/>
      <c r="H82" s="123"/>
      <c r="I82" s="123"/>
      <c r="J82" s="123"/>
      <c r="K82" s="24" t="s">
        <v>148</v>
      </c>
      <c r="L82" s="24">
        <v>25</v>
      </c>
      <c r="M82" s="24">
        <v>25</v>
      </c>
      <c r="N82" s="115">
        <v>25</v>
      </c>
      <c r="Y82" s="125"/>
    </row>
    <row r="83" spans="2:25" ht="13.5" customHeight="1" x14ac:dyDescent="0.2">
      <c r="B83" s="1">
        <f t="shared" si="6"/>
        <v>73</v>
      </c>
      <c r="C83" s="6"/>
      <c r="D83" s="6"/>
      <c r="E83" s="123"/>
      <c r="F83" s="123" t="s">
        <v>271</v>
      </c>
      <c r="G83" s="123"/>
      <c r="H83" s="123"/>
      <c r="I83" s="123"/>
      <c r="J83" s="123"/>
      <c r="K83" s="24">
        <v>100</v>
      </c>
      <c r="L83" s="24"/>
      <c r="M83" s="24" t="s">
        <v>148</v>
      </c>
      <c r="N83" s="115"/>
      <c r="Y83" s="125"/>
    </row>
    <row r="84" spans="2:25" ht="13.95" customHeight="1" x14ac:dyDescent="0.2">
      <c r="B84" s="1">
        <f t="shared" si="6"/>
        <v>74</v>
      </c>
      <c r="C84" s="6"/>
      <c r="D84" s="6"/>
      <c r="E84" s="123"/>
      <c r="F84" s="123" t="s">
        <v>179</v>
      </c>
      <c r="G84" s="123"/>
      <c r="H84" s="123"/>
      <c r="I84" s="123"/>
      <c r="J84" s="123"/>
      <c r="K84" s="24">
        <v>25</v>
      </c>
      <c r="L84" s="24">
        <v>25</v>
      </c>
      <c r="M84" s="24"/>
      <c r="N84" s="115"/>
      <c r="Y84" s="125"/>
    </row>
    <row r="85" spans="2:25" ht="13.5" customHeight="1" x14ac:dyDescent="0.2">
      <c r="B85" s="1">
        <f t="shared" si="6"/>
        <v>75</v>
      </c>
      <c r="C85" s="6"/>
      <c r="D85" s="6"/>
      <c r="E85" s="123"/>
      <c r="F85" s="123" t="s">
        <v>273</v>
      </c>
      <c r="G85" s="123"/>
      <c r="H85" s="123"/>
      <c r="I85" s="123"/>
      <c r="J85" s="123"/>
      <c r="K85" s="24">
        <v>288</v>
      </c>
      <c r="L85" s="24">
        <v>32</v>
      </c>
      <c r="M85" s="24"/>
      <c r="N85" s="115"/>
      <c r="Y85" s="125"/>
    </row>
    <row r="86" spans="2:25" ht="13.95" customHeight="1" x14ac:dyDescent="0.2">
      <c r="B86" s="1">
        <f t="shared" si="6"/>
        <v>76</v>
      </c>
      <c r="C86" s="6"/>
      <c r="D86" s="6"/>
      <c r="E86" s="123"/>
      <c r="F86" s="123" t="s">
        <v>31</v>
      </c>
      <c r="G86" s="123"/>
      <c r="H86" s="123"/>
      <c r="I86" s="123"/>
      <c r="J86" s="123"/>
      <c r="K86" s="24">
        <v>1050</v>
      </c>
      <c r="L86" s="24">
        <v>2125</v>
      </c>
      <c r="M86" s="24">
        <v>800</v>
      </c>
      <c r="N86" s="115">
        <v>800</v>
      </c>
      <c r="Y86" s="125"/>
    </row>
    <row r="87" spans="2:25" ht="13.95" customHeight="1" x14ac:dyDescent="0.2">
      <c r="B87" s="1">
        <f t="shared" si="6"/>
        <v>77</v>
      </c>
      <c r="C87" s="2" t="s">
        <v>32</v>
      </c>
      <c r="D87" s="2" t="s">
        <v>33</v>
      </c>
      <c r="E87" s="123"/>
      <c r="F87" s="123" t="s">
        <v>158</v>
      </c>
      <c r="G87" s="123"/>
      <c r="H87" s="123"/>
      <c r="I87" s="123"/>
      <c r="J87" s="123"/>
      <c r="K87" s="24"/>
      <c r="L87" s="24" t="s">
        <v>148</v>
      </c>
      <c r="M87" s="24" t="s">
        <v>148</v>
      </c>
      <c r="N87" s="115"/>
    </row>
    <row r="88" spans="2:25" ht="13.95" customHeight="1" x14ac:dyDescent="0.2">
      <c r="B88" s="1">
        <f t="shared" si="6"/>
        <v>78</v>
      </c>
      <c r="C88" s="6"/>
      <c r="D88" s="6"/>
      <c r="E88" s="123"/>
      <c r="F88" s="123" t="s">
        <v>114</v>
      </c>
      <c r="G88" s="123"/>
      <c r="H88" s="123"/>
      <c r="I88" s="123"/>
      <c r="J88" s="123"/>
      <c r="K88" s="24">
        <v>3</v>
      </c>
      <c r="L88" s="24">
        <v>1</v>
      </c>
      <c r="M88" s="24">
        <v>8</v>
      </c>
      <c r="N88" s="115">
        <v>2</v>
      </c>
    </row>
    <row r="89" spans="2:25" ht="13.5" customHeight="1" x14ac:dyDescent="0.2">
      <c r="B89" s="1">
        <f t="shared" si="6"/>
        <v>79</v>
      </c>
      <c r="C89" s="6"/>
      <c r="D89" s="6"/>
      <c r="E89" s="123"/>
      <c r="F89" s="123" t="s">
        <v>228</v>
      </c>
      <c r="G89" s="123"/>
      <c r="H89" s="123"/>
      <c r="I89" s="123"/>
      <c r="J89" s="123"/>
      <c r="K89" s="24"/>
      <c r="L89" s="24">
        <v>1</v>
      </c>
      <c r="M89" s="24"/>
      <c r="N89" s="115" t="s">
        <v>148</v>
      </c>
    </row>
    <row r="90" spans="2:25" ht="13.95" customHeight="1" x14ac:dyDescent="0.2">
      <c r="B90" s="1">
        <f t="shared" si="6"/>
        <v>80</v>
      </c>
      <c r="C90" s="6"/>
      <c r="D90" s="6"/>
      <c r="E90" s="123"/>
      <c r="F90" s="123" t="s">
        <v>182</v>
      </c>
      <c r="G90" s="123"/>
      <c r="H90" s="123"/>
      <c r="I90" s="123"/>
      <c r="J90" s="123"/>
      <c r="K90" s="24"/>
      <c r="L90" s="24"/>
      <c r="M90" s="24">
        <v>1</v>
      </c>
      <c r="N90" s="115"/>
    </row>
    <row r="91" spans="2:25" ht="13.95" customHeight="1" x14ac:dyDescent="0.2">
      <c r="B91" s="1">
        <f t="shared" si="6"/>
        <v>81</v>
      </c>
      <c r="C91" s="6"/>
      <c r="D91" s="6"/>
      <c r="E91" s="123"/>
      <c r="F91" s="123" t="s">
        <v>274</v>
      </c>
      <c r="G91" s="123"/>
      <c r="H91" s="123"/>
      <c r="I91" s="123"/>
      <c r="J91" s="123"/>
      <c r="K91" s="24"/>
      <c r="L91" s="24"/>
      <c r="M91" s="24" t="s">
        <v>148</v>
      </c>
      <c r="N91" s="115"/>
    </row>
    <row r="92" spans="2:25" ht="13.95" customHeight="1" x14ac:dyDescent="0.2">
      <c r="B92" s="1">
        <f t="shared" si="6"/>
        <v>82</v>
      </c>
      <c r="C92" s="6"/>
      <c r="D92" s="6"/>
      <c r="E92" s="123"/>
      <c r="F92" s="123" t="s">
        <v>183</v>
      </c>
      <c r="G92" s="123"/>
      <c r="H92" s="123"/>
      <c r="I92" s="123"/>
      <c r="J92" s="123"/>
      <c r="K92" s="24"/>
      <c r="L92" s="24">
        <v>2</v>
      </c>
      <c r="M92" s="24">
        <v>5</v>
      </c>
      <c r="N92" s="115">
        <v>4</v>
      </c>
    </row>
    <row r="93" spans="2:25" ht="13.5" customHeight="1" x14ac:dyDescent="0.2">
      <c r="B93" s="1">
        <f t="shared" si="6"/>
        <v>83</v>
      </c>
      <c r="C93" s="6"/>
      <c r="D93" s="6"/>
      <c r="E93" s="123"/>
      <c r="F93" s="123" t="s">
        <v>364</v>
      </c>
      <c r="G93" s="123"/>
      <c r="H93" s="123"/>
      <c r="I93" s="123"/>
      <c r="J93" s="123"/>
      <c r="K93" s="24"/>
      <c r="L93" s="24"/>
      <c r="M93" s="24"/>
      <c r="N93" s="115">
        <v>1</v>
      </c>
    </row>
    <row r="94" spans="2:25" ht="13.5" customHeight="1" x14ac:dyDescent="0.2">
      <c r="B94" s="1">
        <f t="shared" si="6"/>
        <v>84</v>
      </c>
      <c r="C94" s="6"/>
      <c r="D94" s="6"/>
      <c r="E94" s="123"/>
      <c r="F94" s="123" t="s">
        <v>34</v>
      </c>
      <c r="G94" s="123"/>
      <c r="H94" s="123"/>
      <c r="I94" s="123"/>
      <c r="J94" s="123"/>
      <c r="K94" s="24"/>
      <c r="L94" s="24"/>
      <c r="M94" s="24">
        <v>1</v>
      </c>
      <c r="N94" s="115"/>
    </row>
    <row r="95" spans="2:25" ht="13.5" customHeight="1" thickBot="1" x14ac:dyDescent="0.25">
      <c r="B95" s="1">
        <f t="shared" si="6"/>
        <v>85</v>
      </c>
      <c r="C95" s="2" t="s">
        <v>132</v>
      </c>
      <c r="D95" s="2" t="s">
        <v>186</v>
      </c>
      <c r="E95" s="123"/>
      <c r="F95" s="123" t="s">
        <v>187</v>
      </c>
      <c r="G95" s="123"/>
      <c r="H95" s="123"/>
      <c r="I95" s="123"/>
      <c r="J95" s="123"/>
      <c r="K95" s="24"/>
      <c r="L95" s="24">
        <v>1</v>
      </c>
      <c r="M95" s="24">
        <v>1</v>
      </c>
      <c r="N95" s="115">
        <v>1</v>
      </c>
    </row>
    <row r="96" spans="2:25" ht="13.95" customHeight="1" x14ac:dyDescent="0.2">
      <c r="B96" s="83"/>
      <c r="C96" s="84"/>
      <c r="D96" s="84"/>
      <c r="E96" s="23"/>
      <c r="F96" s="23"/>
      <c r="G96" s="23"/>
      <c r="H96" s="23"/>
      <c r="I96" s="23"/>
      <c r="J96" s="23"/>
      <c r="K96" s="23"/>
      <c r="L96" s="23"/>
      <c r="M96" s="23"/>
      <c r="N96" s="23"/>
      <c r="U96">
        <f>COUNTA(K11:K110)</f>
        <v>64</v>
      </c>
      <c r="V96">
        <f>COUNTA(L11:L110)</f>
        <v>69</v>
      </c>
      <c r="W96">
        <f>COUNTA(M11:M110)</f>
        <v>71</v>
      </c>
      <c r="X96">
        <f>COUNTA(N11:N110)</f>
        <v>65</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SUM(U11:U27,K28:K110)</f>
        <v>17313</v>
      </c>
      <c r="V100">
        <f>SUM(V11:V27,L28:L110)</f>
        <v>24697</v>
      </c>
      <c r="W100">
        <f>SUM(W11:W27,M28:M110)</f>
        <v>25691</v>
      </c>
      <c r="X100">
        <f>SUM(X11:X27,N28:N110)</f>
        <v>15806</v>
      </c>
    </row>
    <row r="101" spans="2:24" ht="18" customHeight="1" thickBot="1" x14ac:dyDescent="0.25">
      <c r="B101" s="71"/>
      <c r="C101" s="22"/>
      <c r="D101" s="163" t="s">
        <v>2</v>
      </c>
      <c r="E101" s="163"/>
      <c r="F101" s="163"/>
      <c r="G101" s="163"/>
      <c r="H101" s="22"/>
      <c r="I101" s="22"/>
      <c r="J101" s="72"/>
      <c r="K101" s="33" t="str">
        <f>K5</f>
        <v>2022.9.29</v>
      </c>
      <c r="L101" s="33" t="str">
        <f>L5</f>
        <v>2022.9.29</v>
      </c>
      <c r="M101" s="33" t="str">
        <f>M5</f>
        <v>2022.9.29</v>
      </c>
      <c r="N101" s="132" t="str">
        <f>N5</f>
        <v>2022.9.29</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5" customHeight="1" x14ac:dyDescent="0.2">
      <c r="B103" s="1">
        <f>B95+1</f>
        <v>86</v>
      </c>
      <c r="C103" s="6" t="s">
        <v>388</v>
      </c>
      <c r="D103" s="2" t="s">
        <v>35</v>
      </c>
      <c r="E103" s="123"/>
      <c r="F103" s="123" t="s">
        <v>112</v>
      </c>
      <c r="G103" s="123"/>
      <c r="H103" s="123"/>
      <c r="I103" s="123"/>
      <c r="J103" s="123"/>
      <c r="K103" s="24">
        <v>1</v>
      </c>
      <c r="L103" s="24">
        <v>4</v>
      </c>
      <c r="M103" s="24">
        <v>7</v>
      </c>
      <c r="N103" s="115">
        <v>3</v>
      </c>
    </row>
    <row r="104" spans="2:24" ht="13.5" customHeight="1" x14ac:dyDescent="0.2">
      <c r="B104" s="1">
        <f t="shared" ref="B104:B110" si="7">B103+1</f>
        <v>87</v>
      </c>
      <c r="C104" s="6"/>
      <c r="D104" s="7"/>
      <c r="E104" s="123"/>
      <c r="F104" s="123" t="s">
        <v>36</v>
      </c>
      <c r="G104" s="123"/>
      <c r="H104" s="123"/>
      <c r="I104" s="123"/>
      <c r="J104" s="123"/>
      <c r="K104" s="24">
        <v>25</v>
      </c>
      <c r="L104" s="24"/>
      <c r="M104" s="24">
        <v>25</v>
      </c>
      <c r="N104" s="115"/>
    </row>
    <row r="105" spans="2:24" ht="13.5" customHeight="1" x14ac:dyDescent="0.2">
      <c r="B105" s="1">
        <f t="shared" si="7"/>
        <v>88</v>
      </c>
      <c r="C105" s="7"/>
      <c r="D105" s="8" t="s">
        <v>37</v>
      </c>
      <c r="E105" s="123"/>
      <c r="F105" s="123" t="s">
        <v>38</v>
      </c>
      <c r="G105" s="123"/>
      <c r="H105" s="123"/>
      <c r="I105" s="123"/>
      <c r="J105" s="123"/>
      <c r="K105" s="24">
        <v>25</v>
      </c>
      <c r="L105" s="24">
        <v>25</v>
      </c>
      <c r="M105" s="24">
        <v>50</v>
      </c>
      <c r="N105" s="115">
        <v>125</v>
      </c>
    </row>
    <row r="106" spans="2:24" ht="13.95" customHeight="1" x14ac:dyDescent="0.2">
      <c r="B106" s="1">
        <f t="shared" si="7"/>
        <v>89</v>
      </c>
      <c r="C106" s="2" t="s">
        <v>0</v>
      </c>
      <c r="D106" s="2" t="s">
        <v>229</v>
      </c>
      <c r="E106" s="123"/>
      <c r="F106" s="123" t="s">
        <v>230</v>
      </c>
      <c r="G106" s="123"/>
      <c r="H106" s="123"/>
      <c r="I106" s="123"/>
      <c r="J106" s="123"/>
      <c r="K106" s="24">
        <v>25</v>
      </c>
      <c r="L106" s="24"/>
      <c r="M106" s="24"/>
      <c r="N106" s="115"/>
    </row>
    <row r="107" spans="2:24" ht="13.5" customHeight="1" x14ac:dyDescent="0.2">
      <c r="B107" s="1">
        <f t="shared" si="7"/>
        <v>90</v>
      </c>
      <c r="C107" s="6"/>
      <c r="D107" s="8" t="s">
        <v>39</v>
      </c>
      <c r="E107" s="123"/>
      <c r="F107" s="123" t="s">
        <v>40</v>
      </c>
      <c r="G107" s="123"/>
      <c r="H107" s="123"/>
      <c r="I107" s="123"/>
      <c r="J107" s="123"/>
      <c r="K107" s="24"/>
      <c r="L107" s="24">
        <v>25</v>
      </c>
      <c r="M107" s="24"/>
      <c r="N107" s="115"/>
      <c r="U107">
        <f>COUNTA(K87:K107)</f>
        <v>7</v>
      </c>
      <c r="V107">
        <f>COUNTA(L87:L107)</f>
        <v>10</v>
      </c>
      <c r="W107">
        <f>COUNTA(M87:M107)</f>
        <v>12</v>
      </c>
      <c r="X107">
        <f>COUNTA(N87:N107)</f>
        <v>9</v>
      </c>
    </row>
    <row r="108" spans="2:24" ht="13.5" customHeight="1" x14ac:dyDescent="0.2">
      <c r="B108" s="1">
        <f t="shared" si="7"/>
        <v>91</v>
      </c>
      <c r="C108" s="152" t="s">
        <v>41</v>
      </c>
      <c r="D108" s="153"/>
      <c r="E108" s="123"/>
      <c r="F108" s="123" t="s">
        <v>42</v>
      </c>
      <c r="G108" s="123"/>
      <c r="H108" s="123"/>
      <c r="I108" s="123"/>
      <c r="J108" s="123"/>
      <c r="K108" s="24">
        <v>50</v>
      </c>
      <c r="L108" s="24">
        <v>200</v>
      </c>
      <c r="M108" s="24">
        <v>75</v>
      </c>
      <c r="N108" s="115">
        <v>100</v>
      </c>
    </row>
    <row r="109" spans="2:24" ht="13.5" customHeight="1" x14ac:dyDescent="0.2">
      <c r="B109" s="1">
        <f t="shared" si="7"/>
        <v>92</v>
      </c>
      <c r="C109" s="3"/>
      <c r="D109" s="82"/>
      <c r="E109" s="123"/>
      <c r="F109" s="123" t="s">
        <v>43</v>
      </c>
      <c r="G109" s="123"/>
      <c r="H109" s="123"/>
      <c r="I109" s="123"/>
      <c r="J109" s="123"/>
      <c r="K109" s="24">
        <v>100</v>
      </c>
      <c r="L109" s="24">
        <v>50</v>
      </c>
      <c r="M109" s="24">
        <v>175</v>
      </c>
      <c r="N109" s="115">
        <v>100</v>
      </c>
    </row>
    <row r="110" spans="2:24" ht="13.95" customHeight="1" thickBot="1" x14ac:dyDescent="0.25">
      <c r="B110" s="138">
        <f t="shared" si="7"/>
        <v>93</v>
      </c>
      <c r="C110" s="139"/>
      <c r="D110" s="140"/>
      <c r="E110" s="9"/>
      <c r="F110" s="9" t="s">
        <v>74</v>
      </c>
      <c r="G110" s="9"/>
      <c r="H110" s="9"/>
      <c r="I110" s="9"/>
      <c r="J110" s="9"/>
      <c r="K110" s="141">
        <v>25</v>
      </c>
      <c r="L110" s="141">
        <v>50</v>
      </c>
      <c r="M110" s="141">
        <v>75</v>
      </c>
      <c r="N110" s="142">
        <v>75</v>
      </c>
    </row>
    <row r="111" spans="2:24" ht="19.95" customHeight="1" thickTop="1" x14ac:dyDescent="0.2">
      <c r="B111" s="154" t="s">
        <v>45</v>
      </c>
      <c r="C111" s="155"/>
      <c r="D111" s="155"/>
      <c r="E111" s="155"/>
      <c r="F111" s="155"/>
      <c r="G111" s="155"/>
      <c r="H111" s="155"/>
      <c r="I111" s="155"/>
      <c r="J111" s="80"/>
      <c r="K111" s="32">
        <f>SUM(K112:K120)</f>
        <v>17313</v>
      </c>
      <c r="L111" s="32">
        <f>SUM(L112:L120)</f>
        <v>24697</v>
      </c>
      <c r="M111" s="32">
        <f>SUM(M112:M120)</f>
        <v>25691</v>
      </c>
      <c r="N111" s="143">
        <f>SUM(N112:N120)</f>
        <v>15806</v>
      </c>
    </row>
    <row r="112" spans="2:24" ht="13.95" customHeight="1" x14ac:dyDescent="0.2">
      <c r="B112" s="156" t="s">
        <v>46</v>
      </c>
      <c r="C112" s="157"/>
      <c r="D112" s="158"/>
      <c r="E112" s="12"/>
      <c r="F112" s="13"/>
      <c r="G112" s="149" t="s">
        <v>13</v>
      </c>
      <c r="H112" s="149"/>
      <c r="I112" s="13"/>
      <c r="J112" s="14"/>
      <c r="K112" s="4">
        <f>SUM(U$11:U$27)</f>
        <v>5800</v>
      </c>
      <c r="L112" s="4">
        <f>SUM(V$11:V$27)</f>
        <v>4525</v>
      </c>
      <c r="M112" s="4">
        <f>SUM(W$11:W$27)</f>
        <v>5250</v>
      </c>
      <c r="N112" s="5">
        <f>SUM(X$11:X$27)</f>
        <v>6825</v>
      </c>
    </row>
    <row r="113" spans="2:14" ht="13.95" customHeight="1" x14ac:dyDescent="0.2">
      <c r="B113" s="86"/>
      <c r="C113" s="64"/>
      <c r="D113" s="87"/>
      <c r="E113" s="15"/>
      <c r="F113" s="123"/>
      <c r="G113" s="149" t="s">
        <v>25</v>
      </c>
      <c r="H113" s="149"/>
      <c r="I113" s="119"/>
      <c r="J113" s="16"/>
      <c r="K113" s="4">
        <f>SUM(K$28)</f>
        <v>325</v>
      </c>
      <c r="L113" s="4">
        <f>SUM(L$28)</f>
        <v>1400</v>
      </c>
      <c r="M113" s="4">
        <f>SUM(M$28)</f>
        <v>1550</v>
      </c>
      <c r="N113" s="5">
        <f>SUM(N$28)</f>
        <v>650</v>
      </c>
    </row>
    <row r="114" spans="2:14" ht="13.95" customHeight="1" x14ac:dyDescent="0.2">
      <c r="B114" s="86"/>
      <c r="C114" s="64"/>
      <c r="D114" s="87"/>
      <c r="E114" s="15"/>
      <c r="F114" s="123"/>
      <c r="G114" s="149" t="s">
        <v>27</v>
      </c>
      <c r="H114" s="149"/>
      <c r="I114" s="13"/>
      <c r="J114" s="14"/>
      <c r="K114" s="4">
        <f>SUM(K$29:K$30)</f>
        <v>350</v>
      </c>
      <c r="L114" s="4">
        <f>SUM(L$29:L$30)</f>
        <v>51</v>
      </c>
      <c r="M114" s="4">
        <f>SUM(M$29:M$30)</f>
        <v>1</v>
      </c>
      <c r="N114" s="5">
        <f>SUM(N$29:N$30)</f>
        <v>0</v>
      </c>
    </row>
    <row r="115" spans="2:14" ht="13.95" customHeight="1" x14ac:dyDescent="0.2">
      <c r="B115" s="86"/>
      <c r="C115" s="64"/>
      <c r="D115" s="87"/>
      <c r="E115" s="15"/>
      <c r="F115" s="123"/>
      <c r="G115" s="149" t="s">
        <v>79</v>
      </c>
      <c r="H115" s="149"/>
      <c r="I115" s="13"/>
      <c r="J115" s="14"/>
      <c r="K115" s="4">
        <f>SUM(K$31:K$31)</f>
        <v>0</v>
      </c>
      <c r="L115" s="4">
        <f>SUM(L$31:L$31)</f>
        <v>50</v>
      </c>
      <c r="M115" s="4">
        <f>SUM(M$31:M$31)</f>
        <v>25</v>
      </c>
      <c r="N115" s="5">
        <f>SUM(N$31:N$31)</f>
        <v>0</v>
      </c>
    </row>
    <row r="116" spans="2:14" ht="13.95" customHeight="1" x14ac:dyDescent="0.2">
      <c r="B116" s="86"/>
      <c r="C116" s="64"/>
      <c r="D116" s="87"/>
      <c r="E116" s="15"/>
      <c r="F116" s="123"/>
      <c r="G116" s="149" t="s">
        <v>80</v>
      </c>
      <c r="H116" s="149"/>
      <c r="I116" s="13"/>
      <c r="J116" s="14"/>
      <c r="K116" s="4">
        <f>SUM(K33:K48)</f>
        <v>5425</v>
      </c>
      <c r="L116" s="4">
        <f>SUM(L$33:L$48)</f>
        <v>12368</v>
      </c>
      <c r="M116" s="4">
        <f>SUM(M$33:M$48)</f>
        <v>13480</v>
      </c>
      <c r="N116" s="5">
        <f>SUM(N$33:N$48)</f>
        <v>4979</v>
      </c>
    </row>
    <row r="117" spans="2:14" ht="13.95" customHeight="1" x14ac:dyDescent="0.2">
      <c r="B117" s="86"/>
      <c r="C117" s="64"/>
      <c r="D117" s="87"/>
      <c r="E117" s="15"/>
      <c r="F117" s="123"/>
      <c r="G117" s="149" t="s">
        <v>77</v>
      </c>
      <c r="H117" s="149"/>
      <c r="I117" s="13"/>
      <c r="J117" s="14"/>
      <c r="K117" s="4">
        <f>SUM(K$49:K$50)</f>
        <v>25</v>
      </c>
      <c r="L117" s="4">
        <f>SUM(L$49:L$50)</f>
        <v>175</v>
      </c>
      <c r="M117" s="4">
        <f>SUM(M$49:M$50)</f>
        <v>125</v>
      </c>
      <c r="N117" s="5">
        <f>SUM(N$49:N$50)</f>
        <v>0</v>
      </c>
    </row>
    <row r="118" spans="2:14" ht="13.95" customHeight="1" x14ac:dyDescent="0.2">
      <c r="B118" s="86"/>
      <c r="C118" s="64"/>
      <c r="D118" s="87"/>
      <c r="E118" s="15"/>
      <c r="F118" s="123"/>
      <c r="G118" s="149" t="s">
        <v>28</v>
      </c>
      <c r="H118" s="149"/>
      <c r="I118" s="13"/>
      <c r="J118" s="14"/>
      <c r="K118" s="4">
        <f>SUM(K$51:K$86)</f>
        <v>5024</v>
      </c>
      <c r="L118" s="4">
        <f>SUM(L$51:L$86)</f>
        <v>5765</v>
      </c>
      <c r="M118" s="4">
        <f>SUM(M$51:M$86)</f>
        <v>4833</v>
      </c>
      <c r="N118" s="5">
        <f>SUM(N$51:N$86)</f>
        <v>2940</v>
      </c>
    </row>
    <row r="119" spans="2:14" ht="13.95" customHeight="1" x14ac:dyDescent="0.2">
      <c r="B119" s="86"/>
      <c r="C119" s="64"/>
      <c r="D119" s="87"/>
      <c r="E119" s="15"/>
      <c r="F119" s="123"/>
      <c r="G119" s="149" t="s">
        <v>47</v>
      </c>
      <c r="H119" s="149"/>
      <c r="I119" s="13"/>
      <c r="J119" s="14"/>
      <c r="K119" s="4">
        <f>SUM(K$32:K$32,K$108:K$109)</f>
        <v>260</v>
      </c>
      <c r="L119" s="4">
        <f>SUM(L32:L32,L$108:L$109)</f>
        <v>254</v>
      </c>
      <c r="M119" s="4">
        <f>SUM(M32:M32,M$108:M$109)</f>
        <v>254</v>
      </c>
      <c r="N119" s="5">
        <f>SUM(N32:N32,N$108:N$109)</f>
        <v>201</v>
      </c>
    </row>
    <row r="120" spans="2:14" ht="13.95" customHeight="1" thickBot="1" x14ac:dyDescent="0.25">
      <c r="B120" s="88"/>
      <c r="C120" s="89"/>
      <c r="D120" s="90"/>
      <c r="E120" s="17"/>
      <c r="F120" s="9"/>
      <c r="G120" s="147" t="s">
        <v>44</v>
      </c>
      <c r="H120" s="147"/>
      <c r="I120" s="18"/>
      <c r="J120" s="19"/>
      <c r="K120" s="10">
        <f>SUM(K$87:K$107,K$110)</f>
        <v>104</v>
      </c>
      <c r="L120" s="10">
        <f>SUM(L$87:L$107,L$110)</f>
        <v>109</v>
      </c>
      <c r="M120" s="10">
        <f>SUM(M$87:M$107,M$110)</f>
        <v>173</v>
      </c>
      <c r="N120" s="11">
        <f>SUM(N$87:N$107,N$110)</f>
        <v>211</v>
      </c>
    </row>
    <row r="121" spans="2:14" ht="18" customHeight="1" thickTop="1" x14ac:dyDescent="0.2">
      <c r="B121" s="159" t="s">
        <v>48</v>
      </c>
      <c r="C121" s="160"/>
      <c r="D121" s="161"/>
      <c r="E121" s="91"/>
      <c r="F121" s="120"/>
      <c r="G121" s="162" t="s">
        <v>49</v>
      </c>
      <c r="H121" s="162"/>
      <c r="I121" s="120"/>
      <c r="J121" s="121"/>
      <c r="K121" s="35" t="s">
        <v>50</v>
      </c>
      <c r="L121" s="41"/>
      <c r="M121" s="41"/>
      <c r="N121" s="53"/>
    </row>
    <row r="122" spans="2:14" ht="18" customHeight="1" x14ac:dyDescent="0.2">
      <c r="B122" s="92"/>
      <c r="C122" s="93"/>
      <c r="D122" s="93"/>
      <c r="E122" s="94"/>
      <c r="F122" s="95"/>
      <c r="G122" s="96"/>
      <c r="H122" s="96"/>
      <c r="I122" s="95"/>
      <c r="J122" s="97"/>
      <c r="K122" s="36" t="s">
        <v>51</v>
      </c>
      <c r="L122" s="42"/>
      <c r="M122" s="42"/>
      <c r="N122" s="45"/>
    </row>
    <row r="123" spans="2:14" ht="18" customHeight="1" x14ac:dyDescent="0.2">
      <c r="B123" s="86"/>
      <c r="C123" s="64"/>
      <c r="D123" s="64"/>
      <c r="E123" s="98"/>
      <c r="F123" s="22"/>
      <c r="G123" s="163" t="s">
        <v>52</v>
      </c>
      <c r="H123" s="163"/>
      <c r="I123" s="118"/>
      <c r="J123" s="122"/>
      <c r="K123" s="37" t="s">
        <v>53</v>
      </c>
      <c r="L123" s="43"/>
      <c r="M123" s="47"/>
      <c r="N123" s="43"/>
    </row>
    <row r="124" spans="2:14" ht="18" customHeight="1" x14ac:dyDescent="0.2">
      <c r="B124" s="86"/>
      <c r="C124" s="64"/>
      <c r="D124" s="64"/>
      <c r="E124" s="99"/>
      <c r="F124" s="64"/>
      <c r="G124" s="100"/>
      <c r="H124" s="100"/>
      <c r="I124" s="93"/>
      <c r="J124" s="101"/>
      <c r="K124" s="38" t="s">
        <v>89</v>
      </c>
      <c r="L124" s="44"/>
      <c r="M124" s="26"/>
      <c r="N124" s="44"/>
    </row>
    <row r="125" spans="2:14" ht="18" customHeight="1" x14ac:dyDescent="0.2">
      <c r="B125" s="86"/>
      <c r="C125" s="64"/>
      <c r="D125" s="64"/>
      <c r="E125" s="99"/>
      <c r="F125" s="64"/>
      <c r="G125" s="100"/>
      <c r="H125" s="100"/>
      <c r="I125" s="93"/>
      <c r="J125" s="101"/>
      <c r="K125" s="38" t="s">
        <v>82</v>
      </c>
      <c r="L125" s="42"/>
      <c r="M125" s="26"/>
      <c r="N125" s="44"/>
    </row>
    <row r="126" spans="2:14" ht="18" customHeight="1" x14ac:dyDescent="0.2">
      <c r="B126" s="86"/>
      <c r="C126" s="64"/>
      <c r="D126" s="64"/>
      <c r="E126" s="98"/>
      <c r="F126" s="22"/>
      <c r="G126" s="163" t="s">
        <v>54</v>
      </c>
      <c r="H126" s="163"/>
      <c r="I126" s="118"/>
      <c r="J126" s="122"/>
      <c r="K126" s="37" t="s">
        <v>93</v>
      </c>
      <c r="L126" s="43"/>
      <c r="M126" s="47"/>
      <c r="N126" s="43"/>
    </row>
    <row r="127" spans="2:14" ht="18" customHeight="1" x14ac:dyDescent="0.2">
      <c r="B127" s="86"/>
      <c r="C127" s="64"/>
      <c r="D127" s="64"/>
      <c r="E127" s="99"/>
      <c r="F127" s="64"/>
      <c r="G127" s="100"/>
      <c r="H127" s="100"/>
      <c r="I127" s="93"/>
      <c r="J127" s="101"/>
      <c r="K127" s="38" t="s">
        <v>90</v>
      </c>
      <c r="L127" s="44"/>
      <c r="M127" s="26"/>
      <c r="N127" s="44"/>
    </row>
    <row r="128" spans="2:14" ht="18" customHeight="1" x14ac:dyDescent="0.2">
      <c r="B128" s="86"/>
      <c r="C128" s="64"/>
      <c r="D128" s="64"/>
      <c r="E128" s="99"/>
      <c r="F128" s="64"/>
      <c r="G128" s="100"/>
      <c r="H128" s="100"/>
      <c r="I128" s="93"/>
      <c r="J128" s="101"/>
      <c r="K128" s="38" t="s">
        <v>91</v>
      </c>
      <c r="L128" s="44"/>
      <c r="M128" s="44"/>
      <c r="N128" s="44"/>
    </row>
    <row r="129" spans="2:14" ht="18" customHeight="1" x14ac:dyDescent="0.2">
      <c r="B129" s="86"/>
      <c r="C129" s="64"/>
      <c r="D129" s="64"/>
      <c r="E129" s="78"/>
      <c r="F129" s="79"/>
      <c r="G129" s="96"/>
      <c r="H129" s="96"/>
      <c r="I129" s="95"/>
      <c r="J129" s="97"/>
      <c r="K129" s="38" t="s">
        <v>92</v>
      </c>
      <c r="L129" s="45"/>
      <c r="M129" s="42"/>
      <c r="N129" s="45"/>
    </row>
    <row r="130" spans="2:14" ht="18" customHeight="1" x14ac:dyDescent="0.2">
      <c r="B130" s="102"/>
      <c r="C130" s="79"/>
      <c r="D130" s="79"/>
      <c r="E130" s="15"/>
      <c r="F130" s="123"/>
      <c r="G130" s="149" t="s">
        <v>55</v>
      </c>
      <c r="H130" s="149"/>
      <c r="I130" s="13"/>
      <c r="J130" s="14"/>
      <c r="K130" s="27" t="s">
        <v>161</v>
      </c>
      <c r="L130" s="46"/>
      <c r="M130" s="48"/>
      <c r="N130" s="46"/>
    </row>
    <row r="131" spans="2:14" ht="18" customHeight="1" x14ac:dyDescent="0.2">
      <c r="B131" s="156" t="s">
        <v>56</v>
      </c>
      <c r="C131" s="157"/>
      <c r="D131" s="157"/>
      <c r="E131" s="22"/>
      <c r="F131" s="22"/>
      <c r="G131" s="22"/>
      <c r="H131" s="22"/>
      <c r="I131" s="22"/>
      <c r="J131" s="22"/>
      <c r="K131" s="22"/>
      <c r="L131" s="22"/>
      <c r="M131" s="22"/>
      <c r="N131" s="54"/>
    </row>
    <row r="132" spans="2:14" ht="14.1" customHeight="1" x14ac:dyDescent="0.2">
      <c r="B132" s="103"/>
      <c r="C132" s="39" t="s">
        <v>57</v>
      </c>
      <c r="D132" s="104"/>
      <c r="E132" s="39"/>
      <c r="F132" s="39"/>
      <c r="G132" s="39"/>
      <c r="H132" s="39"/>
      <c r="I132" s="39"/>
      <c r="J132" s="39"/>
      <c r="K132" s="39"/>
      <c r="L132" s="39"/>
      <c r="M132" s="39"/>
      <c r="N132" s="55"/>
    </row>
    <row r="133" spans="2:14" ht="14.1" customHeight="1" x14ac:dyDescent="0.2">
      <c r="B133" s="103"/>
      <c r="C133" s="39" t="s">
        <v>58</v>
      </c>
      <c r="D133" s="104"/>
      <c r="E133" s="39"/>
      <c r="F133" s="39"/>
      <c r="G133" s="39"/>
      <c r="H133" s="39"/>
      <c r="I133" s="39"/>
      <c r="J133" s="39"/>
      <c r="K133" s="39"/>
      <c r="L133" s="39"/>
      <c r="M133" s="39"/>
      <c r="N133" s="55"/>
    </row>
    <row r="134" spans="2:14" ht="14.1" customHeight="1" x14ac:dyDescent="0.2">
      <c r="B134" s="103"/>
      <c r="C134" s="39" t="s">
        <v>59</v>
      </c>
      <c r="D134" s="104"/>
      <c r="E134" s="39"/>
      <c r="F134" s="39"/>
      <c r="G134" s="39"/>
      <c r="H134" s="39"/>
      <c r="I134" s="39"/>
      <c r="J134" s="39"/>
      <c r="K134" s="39"/>
      <c r="L134" s="39"/>
      <c r="M134" s="39"/>
      <c r="N134" s="55"/>
    </row>
    <row r="135" spans="2:14" ht="14.1" customHeight="1" x14ac:dyDescent="0.2">
      <c r="B135" s="103"/>
      <c r="C135" s="39" t="s">
        <v>122</v>
      </c>
      <c r="D135" s="104"/>
      <c r="E135" s="39"/>
      <c r="F135" s="39"/>
      <c r="G135" s="39"/>
      <c r="H135" s="39"/>
      <c r="I135" s="39"/>
      <c r="J135" s="39"/>
      <c r="K135" s="39"/>
      <c r="L135" s="39"/>
      <c r="M135" s="39"/>
      <c r="N135" s="55"/>
    </row>
    <row r="136" spans="2:14" ht="14.1" customHeight="1" x14ac:dyDescent="0.2">
      <c r="B136" s="105"/>
      <c r="C136" s="39" t="s">
        <v>123</v>
      </c>
      <c r="D136" s="39"/>
      <c r="E136" s="39"/>
      <c r="F136" s="39"/>
      <c r="G136" s="39"/>
      <c r="H136" s="39"/>
      <c r="I136" s="39"/>
      <c r="J136" s="39"/>
      <c r="K136" s="39"/>
      <c r="L136" s="39"/>
      <c r="M136" s="39"/>
      <c r="N136" s="55"/>
    </row>
    <row r="137" spans="2:14" ht="14.1" customHeight="1" x14ac:dyDescent="0.2">
      <c r="B137" s="105"/>
      <c r="C137" s="39" t="s">
        <v>119</v>
      </c>
      <c r="D137" s="39"/>
      <c r="E137" s="39"/>
      <c r="F137" s="39"/>
      <c r="G137" s="39"/>
      <c r="H137" s="39"/>
      <c r="I137" s="39"/>
      <c r="J137" s="39"/>
      <c r="K137" s="39"/>
      <c r="L137" s="39"/>
      <c r="M137" s="39"/>
      <c r="N137" s="55"/>
    </row>
    <row r="138" spans="2:14" ht="14.1" customHeight="1" x14ac:dyDescent="0.2">
      <c r="B138" s="105"/>
      <c r="C138" s="39" t="s">
        <v>87</v>
      </c>
      <c r="D138" s="39"/>
      <c r="E138" s="39"/>
      <c r="F138" s="39"/>
      <c r="G138" s="39"/>
      <c r="H138" s="39"/>
      <c r="I138" s="39"/>
      <c r="J138" s="39"/>
      <c r="K138" s="39"/>
      <c r="L138" s="39"/>
      <c r="M138" s="39"/>
      <c r="N138" s="55"/>
    </row>
    <row r="139" spans="2:14" ht="14.1" customHeight="1" x14ac:dyDescent="0.2">
      <c r="B139" s="105"/>
      <c r="C139" s="39" t="s">
        <v>88</v>
      </c>
      <c r="D139" s="39"/>
      <c r="E139" s="39"/>
      <c r="F139" s="39"/>
      <c r="G139" s="39"/>
      <c r="H139" s="39"/>
      <c r="I139" s="39"/>
      <c r="J139" s="39"/>
      <c r="K139" s="39"/>
      <c r="L139" s="39"/>
      <c r="M139" s="39"/>
      <c r="N139" s="55"/>
    </row>
    <row r="140" spans="2:14" ht="14.1" customHeight="1" x14ac:dyDescent="0.2">
      <c r="B140" s="105"/>
      <c r="C140" s="39" t="s">
        <v>78</v>
      </c>
      <c r="D140" s="39"/>
      <c r="E140" s="39"/>
      <c r="F140" s="39"/>
      <c r="G140" s="39"/>
      <c r="H140" s="39"/>
      <c r="I140" s="39"/>
      <c r="J140" s="39"/>
      <c r="K140" s="39"/>
      <c r="L140" s="39"/>
      <c r="M140" s="39"/>
      <c r="N140" s="55"/>
    </row>
    <row r="141" spans="2:14" ht="14.1" customHeight="1" x14ac:dyDescent="0.2">
      <c r="B141" s="105"/>
      <c r="C141" s="39" t="s">
        <v>128</v>
      </c>
      <c r="D141" s="39"/>
      <c r="E141" s="39"/>
      <c r="F141" s="39"/>
      <c r="G141" s="39"/>
      <c r="H141" s="39"/>
      <c r="I141" s="39"/>
      <c r="J141" s="39"/>
      <c r="K141" s="39"/>
      <c r="L141" s="39"/>
      <c r="M141" s="39"/>
      <c r="N141" s="55"/>
    </row>
    <row r="142" spans="2:14" ht="14.1" customHeight="1" x14ac:dyDescent="0.2">
      <c r="B142" s="105"/>
      <c r="C142" s="39" t="s">
        <v>124</v>
      </c>
      <c r="D142" s="39"/>
      <c r="E142" s="39"/>
      <c r="F142" s="39"/>
      <c r="G142" s="39"/>
      <c r="H142" s="39"/>
      <c r="I142" s="39"/>
      <c r="J142" s="39"/>
      <c r="K142" s="39"/>
      <c r="L142" s="39"/>
      <c r="M142" s="39"/>
      <c r="N142" s="55"/>
    </row>
    <row r="143" spans="2:14" ht="14.1" customHeight="1" x14ac:dyDescent="0.2">
      <c r="B143" s="105"/>
      <c r="C143" s="39" t="s">
        <v>125</v>
      </c>
      <c r="D143" s="39"/>
      <c r="E143" s="39"/>
      <c r="F143" s="39"/>
      <c r="G143" s="39"/>
      <c r="H143" s="39"/>
      <c r="I143" s="39"/>
      <c r="J143" s="39"/>
      <c r="K143" s="39"/>
      <c r="L143" s="39"/>
      <c r="M143" s="39"/>
      <c r="N143" s="55"/>
    </row>
    <row r="144" spans="2:14" ht="14.1" customHeight="1" x14ac:dyDescent="0.2">
      <c r="B144" s="105"/>
      <c r="C144" s="39" t="s">
        <v>126</v>
      </c>
      <c r="D144" s="39"/>
      <c r="E144" s="39"/>
      <c r="F144" s="39"/>
      <c r="G144" s="39"/>
      <c r="H144" s="39"/>
      <c r="I144" s="39"/>
      <c r="J144" s="39"/>
      <c r="K144" s="39"/>
      <c r="L144" s="39"/>
      <c r="M144" s="39"/>
      <c r="N144" s="55"/>
    </row>
    <row r="145" spans="2:14" ht="14.1" customHeight="1" x14ac:dyDescent="0.2">
      <c r="B145" s="105"/>
      <c r="C145" s="39" t="s">
        <v>115</v>
      </c>
      <c r="D145" s="39"/>
      <c r="E145" s="39"/>
      <c r="F145" s="39"/>
      <c r="G145" s="39"/>
      <c r="H145" s="39"/>
      <c r="I145" s="39"/>
      <c r="J145" s="39"/>
      <c r="K145" s="39"/>
      <c r="L145" s="39"/>
      <c r="M145" s="39"/>
      <c r="N145" s="55"/>
    </row>
    <row r="146" spans="2:14" ht="14.1" customHeight="1" x14ac:dyDescent="0.2">
      <c r="B146" s="105"/>
      <c r="C146" s="39" t="s">
        <v>127</v>
      </c>
      <c r="D146" s="39"/>
      <c r="E146" s="39"/>
      <c r="F146" s="39"/>
      <c r="G146" s="39"/>
      <c r="H146" s="39"/>
      <c r="I146" s="39"/>
      <c r="J146" s="39"/>
      <c r="K146" s="39"/>
      <c r="L146" s="39"/>
      <c r="M146" s="39"/>
      <c r="N146" s="55"/>
    </row>
    <row r="147" spans="2:14" ht="14.1" customHeight="1" x14ac:dyDescent="0.2">
      <c r="B147" s="105"/>
      <c r="C147" s="39" t="s">
        <v>188</v>
      </c>
      <c r="D147" s="39"/>
      <c r="E147" s="39"/>
      <c r="F147" s="39"/>
      <c r="G147" s="39"/>
      <c r="H147" s="39"/>
      <c r="I147" s="39"/>
      <c r="J147" s="39"/>
      <c r="K147" s="39"/>
      <c r="L147" s="39"/>
      <c r="M147" s="39"/>
      <c r="N147" s="55"/>
    </row>
    <row r="148" spans="2:14" ht="14.1" customHeight="1" x14ac:dyDescent="0.2">
      <c r="B148" s="105"/>
      <c r="C148" s="39" t="s">
        <v>121</v>
      </c>
      <c r="D148" s="39"/>
      <c r="E148" s="39"/>
      <c r="F148" s="39"/>
      <c r="G148" s="39"/>
      <c r="H148" s="39"/>
      <c r="I148" s="39"/>
      <c r="J148" s="39"/>
      <c r="K148" s="39"/>
      <c r="L148" s="39"/>
      <c r="M148" s="39"/>
      <c r="N148" s="55"/>
    </row>
    <row r="149" spans="2:14" x14ac:dyDescent="0.2">
      <c r="B149" s="106"/>
      <c r="C149" s="39" t="s">
        <v>134</v>
      </c>
      <c r="N149" s="63"/>
    </row>
    <row r="150" spans="2:14" x14ac:dyDescent="0.2">
      <c r="B150" s="106"/>
      <c r="C150" s="39" t="s">
        <v>130</v>
      </c>
      <c r="N150" s="63"/>
    </row>
    <row r="151" spans="2:14" ht="14.1" customHeight="1" x14ac:dyDescent="0.2">
      <c r="B151" s="105"/>
      <c r="C151" s="39" t="s">
        <v>104</v>
      </c>
      <c r="D151" s="39"/>
      <c r="E151" s="39"/>
      <c r="F151" s="39"/>
      <c r="G151" s="39"/>
      <c r="H151" s="39"/>
      <c r="I151" s="39"/>
      <c r="J151" s="39"/>
      <c r="K151" s="39"/>
      <c r="L151" s="39"/>
      <c r="M151" s="39"/>
      <c r="N151" s="55"/>
    </row>
    <row r="152" spans="2:14" ht="18" customHeight="1" x14ac:dyDescent="0.2">
      <c r="B152" s="105"/>
      <c r="C152" s="39" t="s">
        <v>60</v>
      </c>
      <c r="D152" s="39"/>
      <c r="E152" s="39"/>
      <c r="F152" s="39"/>
      <c r="G152" s="39"/>
      <c r="H152" s="39"/>
      <c r="I152" s="39"/>
      <c r="J152" s="39"/>
      <c r="K152" s="39"/>
      <c r="L152" s="39"/>
      <c r="M152" s="39"/>
      <c r="N152" s="55"/>
    </row>
    <row r="153" spans="2:14" x14ac:dyDescent="0.2">
      <c r="B153" s="106"/>
      <c r="C153" s="39" t="s">
        <v>120</v>
      </c>
      <c r="N153" s="63"/>
    </row>
    <row r="154" spans="2:14" x14ac:dyDescent="0.2">
      <c r="B154" s="106"/>
      <c r="C154" s="39" t="s">
        <v>139</v>
      </c>
      <c r="N154" s="63"/>
    </row>
    <row r="155" spans="2:14" ht="13.8" thickBot="1" x14ac:dyDescent="0.25">
      <c r="B155" s="107"/>
      <c r="C155" s="40" t="s">
        <v>131</v>
      </c>
      <c r="D155" s="61"/>
      <c r="E155" s="61"/>
      <c r="F155" s="61"/>
      <c r="G155" s="61"/>
      <c r="H155" s="61"/>
      <c r="I155" s="61"/>
      <c r="J155" s="61"/>
      <c r="K155" s="61"/>
      <c r="L155" s="61"/>
      <c r="M155" s="61"/>
      <c r="N155" s="62"/>
    </row>
  </sheetData>
  <mergeCells count="28">
    <mergeCell ref="G123:H123"/>
    <mergeCell ref="G126:H126"/>
    <mergeCell ref="G130:H130"/>
    <mergeCell ref="B131:D131"/>
    <mergeCell ref="G117:H117"/>
    <mergeCell ref="G118:H118"/>
    <mergeCell ref="G119:H119"/>
    <mergeCell ref="G120:H120"/>
    <mergeCell ref="B121:D121"/>
    <mergeCell ref="G121:H121"/>
    <mergeCell ref="G116:H116"/>
    <mergeCell ref="G10:H10"/>
    <mergeCell ref="D100:G100"/>
    <mergeCell ref="D101:G101"/>
    <mergeCell ref="G102:H102"/>
    <mergeCell ref="C108:D108"/>
    <mergeCell ref="B111:I111"/>
    <mergeCell ref="B112:D112"/>
    <mergeCell ref="G112:H112"/>
    <mergeCell ref="G113:H113"/>
    <mergeCell ref="G114:H114"/>
    <mergeCell ref="G115:H115"/>
    <mergeCell ref="D9:F9"/>
    <mergeCell ref="D4:G4"/>
    <mergeCell ref="D5:G5"/>
    <mergeCell ref="D6:G6"/>
    <mergeCell ref="D7:F7"/>
    <mergeCell ref="D8:F8"/>
  </mergeCells>
  <phoneticPr fontId="23"/>
  <conditionalFormatting sqref="O11:O95 O103:O110">
    <cfRule type="expression" dxfId="13"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B1:AC156"/>
  <sheetViews>
    <sheetView view="pageBreakPreview" zoomScale="75" zoomScaleNormal="75" zoomScaleSheetLayoutView="75" workbookViewId="0">
      <pane xSplit="10" ySplit="10" topLeftCell="K80"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389</v>
      </c>
      <c r="L5" s="29" t="str">
        <f>K5</f>
        <v>2022.10.3</v>
      </c>
      <c r="M5" s="29" t="str">
        <f>K5</f>
        <v>2022.10.3</v>
      </c>
      <c r="N5" s="113" t="str">
        <f>K5</f>
        <v>2022.10.3</v>
      </c>
    </row>
    <row r="6" spans="2:24" ht="18" customHeight="1" x14ac:dyDescent="0.2">
      <c r="B6" s="68"/>
      <c r="C6" s="123"/>
      <c r="D6" s="149" t="s">
        <v>3</v>
      </c>
      <c r="E6" s="149"/>
      <c r="F6" s="149"/>
      <c r="G6" s="149"/>
      <c r="H6" s="123"/>
      <c r="I6" s="123"/>
      <c r="J6" s="69"/>
      <c r="K6" s="108">
        <v>0.44930555555555557</v>
      </c>
      <c r="L6" s="108">
        <v>0.40208333333333335</v>
      </c>
      <c r="M6" s="108">
        <v>0.38541666666666669</v>
      </c>
      <c r="N6" s="109">
        <v>0.49305555555555558</v>
      </c>
    </row>
    <row r="7" spans="2:24" ht="18" customHeight="1" x14ac:dyDescent="0.2">
      <c r="B7" s="68"/>
      <c r="C7" s="123"/>
      <c r="D7" s="149" t="s">
        <v>4</v>
      </c>
      <c r="E7" s="150"/>
      <c r="F7" s="150"/>
      <c r="G7" s="70" t="s">
        <v>5</v>
      </c>
      <c r="H7" s="123"/>
      <c r="I7" s="123"/>
      <c r="J7" s="69"/>
      <c r="K7" s="110">
        <v>2.63</v>
      </c>
      <c r="L7" s="110">
        <v>1.47</v>
      </c>
      <c r="M7" s="110">
        <v>1.5</v>
      </c>
      <c r="N7" s="111">
        <v>1.52</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249</v>
      </c>
      <c r="G11" s="123"/>
      <c r="H11" s="123"/>
      <c r="I11" s="123"/>
      <c r="J11" s="123"/>
      <c r="K11" s="20" t="s">
        <v>149</v>
      </c>
      <c r="L11" s="20" t="s">
        <v>149</v>
      </c>
      <c r="M11" s="20" t="s">
        <v>149</v>
      </c>
      <c r="N11" s="21" t="s">
        <v>149</v>
      </c>
      <c r="P11" t="s">
        <v>14</v>
      </c>
      <c r="Q11" t="e">
        <f t="shared" ref="Q11:T15" si="0">IF(K11="",0,VALUE(MID(K11,2,LEN(K11)-2)))</f>
        <v>#VALUE!</v>
      </c>
      <c r="R11" t="e">
        <f t="shared" si="0"/>
        <v>#VALUE!</v>
      </c>
      <c r="S11" t="e">
        <f t="shared" si="0"/>
        <v>#VALUE!</v>
      </c>
      <c r="T11" t="e">
        <f t="shared" si="0"/>
        <v>#VALUE!</v>
      </c>
      <c r="U11">
        <f t="shared" ref="U11:X25" si="1">IF(K11="＋",0,IF(K11="(＋)",0,ABS(K11)))</f>
        <v>0</v>
      </c>
      <c r="V11">
        <f t="shared" si="1"/>
        <v>0</v>
      </c>
      <c r="W11">
        <f t="shared" si="1"/>
        <v>0</v>
      </c>
      <c r="X11">
        <f t="shared" si="1"/>
        <v>0</v>
      </c>
    </row>
    <row r="12" spans="2:24" ht="13.5" customHeight="1" x14ac:dyDescent="0.2">
      <c r="B12" s="1">
        <f>B11+1</f>
        <v>2</v>
      </c>
      <c r="C12" s="3"/>
      <c r="D12" s="6"/>
      <c r="E12" s="123"/>
      <c r="F12" s="123" t="s">
        <v>191</v>
      </c>
      <c r="G12" s="123"/>
      <c r="H12" s="123"/>
      <c r="I12" s="123"/>
      <c r="J12" s="123"/>
      <c r="K12" s="20" t="s">
        <v>233</v>
      </c>
      <c r="L12" s="20" t="s">
        <v>240</v>
      </c>
      <c r="M12" s="20" t="s">
        <v>390</v>
      </c>
      <c r="N12" s="21" t="s">
        <v>391</v>
      </c>
      <c r="P12" t="s">
        <v>14</v>
      </c>
      <c r="Q12">
        <f>IF(K12="",0,VALUE(MID(K12,2,LEN(K12)-2)))</f>
        <v>200</v>
      </c>
      <c r="R12">
        <f t="shared" si="0"/>
        <v>250</v>
      </c>
      <c r="S12">
        <f t="shared" si="0"/>
        <v>525</v>
      </c>
      <c r="T12">
        <f t="shared" si="0"/>
        <v>900</v>
      </c>
      <c r="U12">
        <f>IF(K12="＋",0,IF(K12="(＋)",0,ABS(K12)))</f>
        <v>200</v>
      </c>
      <c r="V12">
        <f t="shared" si="1"/>
        <v>250</v>
      </c>
      <c r="W12">
        <f t="shared" si="1"/>
        <v>525</v>
      </c>
      <c r="X12">
        <f t="shared" si="1"/>
        <v>900</v>
      </c>
    </row>
    <row r="13" spans="2:24" ht="13.95" customHeight="1" x14ac:dyDescent="0.2">
      <c r="B13" s="1">
        <f t="shared" ref="B13:B76" si="2">B12+1</f>
        <v>3</v>
      </c>
      <c r="C13" s="3"/>
      <c r="D13" s="6"/>
      <c r="E13" s="123"/>
      <c r="F13" s="123" t="s">
        <v>194</v>
      </c>
      <c r="G13" s="123"/>
      <c r="H13" s="123"/>
      <c r="I13" s="123"/>
      <c r="J13" s="123"/>
      <c r="K13" s="20"/>
      <c r="L13" s="20"/>
      <c r="M13" s="20"/>
      <c r="N13" s="21" t="s">
        <v>286</v>
      </c>
      <c r="P13" t="s">
        <v>14</v>
      </c>
      <c r="Q13">
        <f>IF(K13="",0,VALUE(MID(K13,2,LEN(K13)-2)))</f>
        <v>0</v>
      </c>
      <c r="R13">
        <f t="shared" si="0"/>
        <v>0</v>
      </c>
      <c r="S13">
        <f t="shared" si="0"/>
        <v>0</v>
      </c>
      <c r="T13">
        <f t="shared" si="0"/>
        <v>150</v>
      </c>
      <c r="U13">
        <f>IF(K13="＋",0,IF(K13="(＋)",0,ABS(K13)))</f>
        <v>0</v>
      </c>
      <c r="V13">
        <f t="shared" si="1"/>
        <v>0</v>
      </c>
      <c r="W13">
        <f t="shared" si="1"/>
        <v>0</v>
      </c>
      <c r="X13">
        <f t="shared" si="1"/>
        <v>150</v>
      </c>
    </row>
    <row r="14" spans="2:24" ht="13.5" customHeight="1" x14ac:dyDescent="0.2">
      <c r="B14" s="1">
        <f t="shared" si="2"/>
        <v>4</v>
      </c>
      <c r="C14" s="3"/>
      <c r="D14" s="6"/>
      <c r="E14" s="123"/>
      <c r="F14" s="123" t="s">
        <v>318</v>
      </c>
      <c r="G14" s="123"/>
      <c r="H14" s="123"/>
      <c r="I14" s="123"/>
      <c r="J14" s="123"/>
      <c r="K14" s="20" t="s">
        <v>149</v>
      </c>
      <c r="L14" s="20" t="s">
        <v>151</v>
      </c>
      <c r="M14" s="20"/>
      <c r="N14" s="21" t="s">
        <v>149</v>
      </c>
      <c r="P14" t="s">
        <v>14</v>
      </c>
      <c r="Q14" t="e">
        <f>IF(K14="",0,VALUE(MID(K14,2,LEN(K14)-2)))</f>
        <v>#VALUE!</v>
      </c>
      <c r="R14">
        <f t="shared" si="0"/>
        <v>25</v>
      </c>
      <c r="S14">
        <f t="shared" si="0"/>
        <v>0</v>
      </c>
      <c r="T14" t="e">
        <f t="shared" si="0"/>
        <v>#VALUE!</v>
      </c>
      <c r="U14">
        <f t="shared" si="1"/>
        <v>0</v>
      </c>
      <c r="V14">
        <f t="shared" si="1"/>
        <v>25</v>
      </c>
      <c r="W14">
        <f t="shared" si="1"/>
        <v>0</v>
      </c>
      <c r="X14">
        <f t="shared" si="1"/>
        <v>0</v>
      </c>
    </row>
    <row r="15" spans="2:24" ht="13.5" customHeight="1" x14ac:dyDescent="0.2">
      <c r="B15" s="1">
        <f t="shared" si="2"/>
        <v>5</v>
      </c>
      <c r="C15" s="3"/>
      <c r="D15" s="6"/>
      <c r="E15" s="123"/>
      <c r="F15" s="123" t="s">
        <v>252</v>
      </c>
      <c r="G15" s="123"/>
      <c r="H15" s="123"/>
      <c r="I15" s="123"/>
      <c r="J15" s="123"/>
      <c r="K15" s="20"/>
      <c r="L15" s="20"/>
      <c r="M15" s="20"/>
      <c r="N15" s="21" t="s">
        <v>149</v>
      </c>
      <c r="P15" t="s">
        <v>14</v>
      </c>
      <c r="Q15">
        <f>IF(K15="",0,VALUE(MID(K15,2,LEN(K15)-2)))</f>
        <v>0</v>
      </c>
      <c r="R15">
        <f t="shared" si="0"/>
        <v>0</v>
      </c>
      <c r="S15">
        <f t="shared" si="0"/>
        <v>0</v>
      </c>
      <c r="T15" t="e">
        <f t="shared" si="0"/>
        <v>#VALUE!</v>
      </c>
      <c r="U15">
        <f t="shared" si="1"/>
        <v>0</v>
      </c>
      <c r="V15">
        <f t="shared" si="1"/>
        <v>0</v>
      </c>
      <c r="W15">
        <f t="shared" si="1"/>
        <v>0</v>
      </c>
      <c r="X15">
        <f t="shared" si="1"/>
        <v>0</v>
      </c>
    </row>
    <row r="16" spans="2:24" ht="13.95" customHeight="1" x14ac:dyDescent="0.2">
      <c r="B16" s="1">
        <f t="shared" si="2"/>
        <v>6</v>
      </c>
      <c r="C16" s="3"/>
      <c r="D16" s="6"/>
      <c r="E16" s="123"/>
      <c r="F16" s="123" t="s">
        <v>197</v>
      </c>
      <c r="G16" s="123"/>
      <c r="H16" s="123"/>
      <c r="I16" s="123"/>
      <c r="J16" s="123"/>
      <c r="K16" s="20" t="s">
        <v>286</v>
      </c>
      <c r="L16" s="20" t="s">
        <v>286</v>
      </c>
      <c r="M16" s="20" t="s">
        <v>168</v>
      </c>
      <c r="N16" s="21" t="s">
        <v>168</v>
      </c>
      <c r="P16" s="81" t="s">
        <v>15</v>
      </c>
      <c r="Q16" t="str">
        <f>K16</f>
        <v>(150)</v>
      </c>
      <c r="R16" t="str">
        <f>L16</f>
        <v>(150)</v>
      </c>
      <c r="S16" t="str">
        <f>M16</f>
        <v>(225)</v>
      </c>
      <c r="T16" t="str">
        <f>N16</f>
        <v>(225)</v>
      </c>
      <c r="U16">
        <f t="shared" si="1"/>
        <v>150</v>
      </c>
      <c r="V16">
        <f>IF(L16="＋",0,IF(L16="(＋)",0,ABS(L16)))</f>
        <v>150</v>
      </c>
      <c r="W16">
        <f t="shared" si="1"/>
        <v>225</v>
      </c>
      <c r="X16">
        <f t="shared" si="1"/>
        <v>225</v>
      </c>
    </row>
    <row r="17" spans="2:24" ht="13.95" customHeight="1" x14ac:dyDescent="0.2">
      <c r="B17" s="1">
        <f t="shared" si="2"/>
        <v>7</v>
      </c>
      <c r="C17" s="3"/>
      <c r="D17" s="6"/>
      <c r="E17" s="123"/>
      <c r="F17" s="123" t="s">
        <v>202</v>
      </c>
      <c r="G17" s="123"/>
      <c r="H17" s="123"/>
      <c r="I17" s="123"/>
      <c r="J17" s="123"/>
      <c r="K17" s="20" t="s">
        <v>392</v>
      </c>
      <c r="L17" s="20" t="s">
        <v>393</v>
      </c>
      <c r="M17" s="20" t="s">
        <v>394</v>
      </c>
      <c r="N17" s="21" t="s">
        <v>395</v>
      </c>
      <c r="P17" t="s">
        <v>14</v>
      </c>
      <c r="Q17">
        <f>IF(K17="",0,VALUE(MID(K17,2,LEN(K17)-2)))</f>
        <v>40</v>
      </c>
      <c r="R17">
        <f>IF(L17="",0,VALUE(MID(L17,2,LEN(L17)-2)))</f>
        <v>87</v>
      </c>
      <c r="S17">
        <f>IF(M17="",0,VALUE(MID(M17,2,LEN(M17)-2)))</f>
        <v>20</v>
      </c>
      <c r="T17">
        <f>IF(N17="",0,VALUE(MID(N17,2,LEN(N17)-2)))</f>
        <v>90</v>
      </c>
      <c r="U17">
        <f>IF(K17="＋",0,IF(K17="(＋)",0,ABS(K17)))</f>
        <v>2400</v>
      </c>
      <c r="V17">
        <f>IF(L17="＋",0,IF(L17="(＋)",0,ABS(L17)))</f>
        <v>1875</v>
      </c>
      <c r="W17">
        <f>IF(M17="＋",0,IF(M17="(＋)",0,ABS(M17)))</f>
        <v>4200</v>
      </c>
      <c r="X17">
        <f>IF(N17="＋",0,IF(N17="(＋)",0,ABS(N17)))</f>
        <v>3900</v>
      </c>
    </row>
    <row r="18" spans="2:24" ht="13.5" customHeight="1" x14ac:dyDescent="0.2">
      <c r="B18" s="1">
        <f t="shared" si="2"/>
        <v>8</v>
      </c>
      <c r="C18" s="3"/>
      <c r="D18" s="6"/>
      <c r="E18" s="123"/>
      <c r="F18" s="123" t="s">
        <v>204</v>
      </c>
      <c r="G18" s="123"/>
      <c r="H18" s="123"/>
      <c r="I18" s="123"/>
      <c r="J18" s="123"/>
      <c r="K18" s="20"/>
      <c r="L18" s="20"/>
      <c r="M18" s="20" t="s">
        <v>148</v>
      </c>
      <c r="N18" s="21" t="s">
        <v>148</v>
      </c>
      <c r="P18" t="s">
        <v>14</v>
      </c>
      <c r="Q18">
        <f t="shared" ref="Q18:T18" si="3">IF(K18="",0,VALUE(MID(K18,2,LEN(K18)-2)))</f>
        <v>0</v>
      </c>
      <c r="R18">
        <f t="shared" si="3"/>
        <v>0</v>
      </c>
      <c r="S18" t="e">
        <f t="shared" si="3"/>
        <v>#VALUE!</v>
      </c>
      <c r="T18" t="e">
        <f t="shared" si="3"/>
        <v>#VALUE!</v>
      </c>
      <c r="U18">
        <f t="shared" si="1"/>
        <v>0</v>
      </c>
      <c r="V18">
        <f t="shared" si="1"/>
        <v>0</v>
      </c>
      <c r="W18">
        <f t="shared" si="1"/>
        <v>0</v>
      </c>
      <c r="X18">
        <f t="shared" si="1"/>
        <v>0</v>
      </c>
    </row>
    <row r="19" spans="2:24" ht="13.95" customHeight="1" x14ac:dyDescent="0.2">
      <c r="B19" s="1">
        <f t="shared" si="2"/>
        <v>9</v>
      </c>
      <c r="C19" s="3"/>
      <c r="D19" s="6"/>
      <c r="E19" s="123"/>
      <c r="F19" s="123" t="s">
        <v>327</v>
      </c>
      <c r="G19" s="123"/>
      <c r="H19" s="123"/>
      <c r="I19" s="123"/>
      <c r="J19" s="123"/>
      <c r="K19" s="20"/>
      <c r="L19" s="20"/>
      <c r="M19" s="20"/>
      <c r="N19" s="21" t="s">
        <v>149</v>
      </c>
      <c r="P19" s="81" t="s">
        <v>15</v>
      </c>
      <c r="Q19">
        <f>K19</f>
        <v>0</v>
      </c>
      <c r="R19">
        <f>L19</f>
        <v>0</v>
      </c>
      <c r="S19">
        <f>M19</f>
        <v>0</v>
      </c>
      <c r="T19" t="str">
        <f>N19</f>
        <v>(＋)</v>
      </c>
      <c r="U19">
        <f t="shared" si="1"/>
        <v>0</v>
      </c>
      <c r="V19">
        <f t="shared" si="1"/>
        <v>0</v>
      </c>
      <c r="W19">
        <f t="shared" si="1"/>
        <v>0</v>
      </c>
      <c r="X19">
        <f t="shared" si="1"/>
        <v>0</v>
      </c>
    </row>
    <row r="20" spans="2:24" ht="13.95" customHeight="1" x14ac:dyDescent="0.2">
      <c r="B20" s="1">
        <f t="shared" si="2"/>
        <v>10</v>
      </c>
      <c r="C20" s="3"/>
      <c r="D20" s="6"/>
      <c r="E20" s="123"/>
      <c r="F20" s="123" t="s">
        <v>140</v>
      </c>
      <c r="G20" s="123"/>
      <c r="H20" s="123"/>
      <c r="I20" s="123"/>
      <c r="J20" s="123"/>
      <c r="K20" s="20" t="s">
        <v>396</v>
      </c>
      <c r="L20" s="20" t="s">
        <v>397</v>
      </c>
      <c r="M20" s="20" t="s">
        <v>398</v>
      </c>
      <c r="N20" s="21" t="s">
        <v>399</v>
      </c>
      <c r="P20" t="s">
        <v>14</v>
      </c>
      <c r="Q20">
        <f t="shared" ref="Q20:T21" si="4">IF(K20="",0,VALUE(MID(K20,2,LEN(K20)-2)))</f>
        <v>5750</v>
      </c>
      <c r="R20">
        <f t="shared" si="4"/>
        <v>5000</v>
      </c>
      <c r="S20">
        <f t="shared" si="4"/>
        <v>3500</v>
      </c>
      <c r="T20">
        <f t="shared" si="4"/>
        <v>6250</v>
      </c>
      <c r="U20">
        <f t="shared" si="1"/>
        <v>5750</v>
      </c>
      <c r="V20">
        <f t="shared" si="1"/>
        <v>5000</v>
      </c>
      <c r="W20">
        <f t="shared" si="1"/>
        <v>3500</v>
      </c>
      <c r="X20">
        <f t="shared" si="1"/>
        <v>6250</v>
      </c>
    </row>
    <row r="21" spans="2:24" ht="13.5" customHeight="1" x14ac:dyDescent="0.2">
      <c r="B21" s="1">
        <f t="shared" si="2"/>
        <v>11</v>
      </c>
      <c r="C21" s="3"/>
      <c r="D21" s="6"/>
      <c r="E21" s="123"/>
      <c r="F21" s="123" t="s">
        <v>208</v>
      </c>
      <c r="G21" s="123"/>
      <c r="H21" s="123"/>
      <c r="I21" s="123"/>
      <c r="J21" s="123"/>
      <c r="K21" s="20" t="s">
        <v>150</v>
      </c>
      <c r="L21" s="20" t="s">
        <v>232</v>
      </c>
      <c r="M21" s="20" t="s">
        <v>232</v>
      </c>
      <c r="N21" s="21" t="s">
        <v>167</v>
      </c>
      <c r="Q21">
        <f t="shared" si="4"/>
        <v>50</v>
      </c>
      <c r="R21">
        <f t="shared" si="4"/>
        <v>75</v>
      </c>
      <c r="S21">
        <f t="shared" si="4"/>
        <v>75</v>
      </c>
      <c r="T21">
        <f t="shared" si="4"/>
        <v>125</v>
      </c>
      <c r="U21">
        <f t="shared" si="1"/>
        <v>50</v>
      </c>
      <c r="V21">
        <f t="shared" si="1"/>
        <v>75</v>
      </c>
      <c r="W21">
        <f t="shared" si="1"/>
        <v>75</v>
      </c>
      <c r="X21">
        <f t="shared" si="1"/>
        <v>125</v>
      </c>
    </row>
    <row r="22" spans="2:24" ht="13.95" customHeight="1" x14ac:dyDescent="0.2">
      <c r="B22" s="1">
        <f t="shared" si="2"/>
        <v>12</v>
      </c>
      <c r="C22" s="3"/>
      <c r="D22" s="6"/>
      <c r="E22" s="123"/>
      <c r="F22" s="123" t="s">
        <v>116</v>
      </c>
      <c r="G22" s="123"/>
      <c r="H22" s="123"/>
      <c r="I22" s="123"/>
      <c r="J22" s="123"/>
      <c r="K22" s="20" t="s">
        <v>151</v>
      </c>
      <c r="L22" s="20"/>
      <c r="M22" s="20" t="s">
        <v>151</v>
      </c>
      <c r="N22" s="21" t="s">
        <v>232</v>
      </c>
      <c r="P22" s="81" t="s">
        <v>15</v>
      </c>
      <c r="Q22" t="str">
        <f>K22</f>
        <v>(25)</v>
      </c>
      <c r="R22">
        <f>L22</f>
        <v>0</v>
      </c>
      <c r="S22" t="str">
        <f>M22</f>
        <v>(25)</v>
      </c>
      <c r="T22" t="str">
        <f>N22</f>
        <v>(75)</v>
      </c>
      <c r="U22">
        <f t="shared" si="1"/>
        <v>25</v>
      </c>
      <c r="V22">
        <f t="shared" si="1"/>
        <v>0</v>
      </c>
      <c r="W22">
        <f t="shared" si="1"/>
        <v>25</v>
      </c>
      <c r="X22">
        <f t="shared" si="1"/>
        <v>75</v>
      </c>
    </row>
    <row r="23" spans="2:24" ht="13.95" customHeight="1" x14ac:dyDescent="0.2">
      <c r="B23" s="1">
        <f t="shared" si="2"/>
        <v>13</v>
      </c>
      <c r="C23" s="3"/>
      <c r="D23" s="6"/>
      <c r="E23" s="123"/>
      <c r="F23" s="123" t="s">
        <v>357</v>
      </c>
      <c r="G23" s="123"/>
      <c r="H23" s="123"/>
      <c r="I23" s="123"/>
      <c r="J23" s="123"/>
      <c r="K23" s="20"/>
      <c r="L23" s="20"/>
      <c r="M23" s="20"/>
      <c r="N23" s="21" t="s">
        <v>253</v>
      </c>
      <c r="P23" t="s">
        <v>14</v>
      </c>
      <c r="Q23">
        <f>IF(K23="",0,VALUE(MID(K23,2,LEN(K23)-2)))</f>
        <v>0</v>
      </c>
      <c r="R23">
        <f>IF(L25="",0,VALUE(MID(L25,2,LEN(L25)-2)))</f>
        <v>550</v>
      </c>
      <c r="S23">
        <f>IF(M23="",0,VALUE(MID(M23,2,LEN(M23)-2)))</f>
        <v>0</v>
      </c>
      <c r="T23">
        <f>IF(N23="",0,VALUE(MID(N23,2,LEN(N23)-2)))</f>
        <v>100</v>
      </c>
      <c r="U23">
        <f t="shared" si="1"/>
        <v>0</v>
      </c>
      <c r="V23">
        <f t="shared" si="1"/>
        <v>0</v>
      </c>
      <c r="W23">
        <f t="shared" si="1"/>
        <v>0</v>
      </c>
      <c r="X23">
        <f t="shared" si="1"/>
        <v>100</v>
      </c>
    </row>
    <row r="24" spans="2:24" ht="13.5" customHeight="1" x14ac:dyDescent="0.2">
      <c r="B24" s="1">
        <f t="shared" si="2"/>
        <v>14</v>
      </c>
      <c r="C24" s="3"/>
      <c r="D24" s="6"/>
      <c r="E24" s="123"/>
      <c r="F24" s="123" t="s">
        <v>109</v>
      </c>
      <c r="G24" s="123"/>
      <c r="H24" s="123"/>
      <c r="I24" s="123"/>
      <c r="J24" s="123"/>
      <c r="K24" s="20" t="s">
        <v>150</v>
      </c>
      <c r="L24" s="20" t="s">
        <v>232</v>
      </c>
      <c r="M24" s="20" t="s">
        <v>253</v>
      </c>
      <c r="N24" s="21" t="s">
        <v>286</v>
      </c>
      <c r="U24">
        <f t="shared" si="1"/>
        <v>50</v>
      </c>
      <c r="V24">
        <f t="shared" si="1"/>
        <v>75</v>
      </c>
      <c r="W24">
        <f t="shared" si="1"/>
        <v>100</v>
      </c>
      <c r="X24">
        <f t="shared" si="1"/>
        <v>150</v>
      </c>
    </row>
    <row r="25" spans="2:24" ht="13.5" customHeight="1" x14ac:dyDescent="0.2">
      <c r="B25" s="1">
        <f t="shared" si="2"/>
        <v>15</v>
      </c>
      <c r="C25" s="3"/>
      <c r="D25" s="6"/>
      <c r="E25" s="123"/>
      <c r="F25" s="123" t="s">
        <v>108</v>
      </c>
      <c r="G25" s="123"/>
      <c r="H25" s="123"/>
      <c r="I25" s="123"/>
      <c r="J25" s="123"/>
      <c r="K25" s="20" t="s">
        <v>233</v>
      </c>
      <c r="L25" s="20" t="s">
        <v>400</v>
      </c>
      <c r="M25" s="20" t="s">
        <v>262</v>
      </c>
      <c r="N25" s="21" t="s">
        <v>306</v>
      </c>
      <c r="P25" t="s">
        <v>14</v>
      </c>
      <c r="Q25">
        <f t="shared" ref="Q25:T25" si="5">IF(K25="",0,VALUE(MID(K25,2,LEN(K25)-2)))</f>
        <v>200</v>
      </c>
      <c r="R25" t="e">
        <f>IF(#REF!="",0,VALUE(MID(#REF!,2,LEN(#REF!)-2)))</f>
        <v>#REF!</v>
      </c>
      <c r="S25">
        <f t="shared" si="5"/>
        <v>425</v>
      </c>
      <c r="T25">
        <f t="shared" si="5"/>
        <v>575</v>
      </c>
      <c r="U25">
        <f t="shared" si="1"/>
        <v>200</v>
      </c>
      <c r="V25">
        <f t="shared" si="1"/>
        <v>550</v>
      </c>
      <c r="W25">
        <f t="shared" si="1"/>
        <v>425</v>
      </c>
      <c r="X25">
        <f t="shared" si="1"/>
        <v>575</v>
      </c>
    </row>
    <row r="26" spans="2:24" ht="13.5" customHeight="1" x14ac:dyDescent="0.2">
      <c r="B26" s="1">
        <f t="shared" si="2"/>
        <v>16</v>
      </c>
      <c r="C26" s="2" t="s">
        <v>24</v>
      </c>
      <c r="D26" s="2" t="s">
        <v>25</v>
      </c>
      <c r="E26" s="123"/>
      <c r="F26" s="123" t="s">
        <v>107</v>
      </c>
      <c r="G26" s="123"/>
      <c r="H26" s="123"/>
      <c r="I26" s="123"/>
      <c r="J26" s="123"/>
      <c r="K26" s="24">
        <v>4000</v>
      </c>
      <c r="L26" s="24">
        <v>1350</v>
      </c>
      <c r="M26" s="24">
        <v>500</v>
      </c>
      <c r="N26" s="115">
        <v>450</v>
      </c>
      <c r="P26" s="81"/>
    </row>
    <row r="27" spans="2:24" ht="13.5" customHeight="1" x14ac:dyDescent="0.2">
      <c r="B27" s="1">
        <f t="shared" si="2"/>
        <v>17</v>
      </c>
      <c r="C27" s="2" t="s">
        <v>26</v>
      </c>
      <c r="D27" s="2" t="s">
        <v>27</v>
      </c>
      <c r="E27" s="123"/>
      <c r="F27" s="123" t="s">
        <v>264</v>
      </c>
      <c r="G27" s="123"/>
      <c r="H27" s="123"/>
      <c r="I27" s="123"/>
      <c r="J27" s="123"/>
      <c r="K27" s="24">
        <v>1</v>
      </c>
      <c r="L27" s="24">
        <v>1</v>
      </c>
      <c r="M27" s="24">
        <v>1</v>
      </c>
      <c r="N27" s="115"/>
      <c r="P27" s="81"/>
      <c r="U27">
        <f>COUNTA(K11:K25)</f>
        <v>10</v>
      </c>
    </row>
    <row r="28" spans="2:24" ht="13.5" customHeight="1" x14ac:dyDescent="0.2">
      <c r="B28" s="1">
        <f t="shared" si="2"/>
        <v>18</v>
      </c>
      <c r="C28" s="6"/>
      <c r="D28" s="6"/>
      <c r="E28" s="123"/>
      <c r="F28" s="123" t="s">
        <v>95</v>
      </c>
      <c r="G28" s="123"/>
      <c r="H28" s="123"/>
      <c r="I28" s="123"/>
      <c r="J28" s="123"/>
      <c r="K28" s="24">
        <v>150</v>
      </c>
      <c r="L28" s="24"/>
      <c r="M28" s="24" t="s">
        <v>148</v>
      </c>
      <c r="N28" s="115">
        <v>25</v>
      </c>
      <c r="P28" s="81"/>
    </row>
    <row r="29" spans="2:24" ht="14.85" customHeight="1" x14ac:dyDescent="0.2">
      <c r="B29" s="1">
        <f t="shared" si="2"/>
        <v>19</v>
      </c>
      <c r="C29" s="2" t="s">
        <v>85</v>
      </c>
      <c r="D29" s="2" t="s">
        <v>16</v>
      </c>
      <c r="E29" s="123"/>
      <c r="F29" s="123" t="s">
        <v>137</v>
      </c>
      <c r="G29" s="123"/>
      <c r="H29" s="123"/>
      <c r="I29" s="123"/>
      <c r="J29" s="123"/>
      <c r="K29" s="24">
        <v>200</v>
      </c>
      <c r="L29" s="24"/>
      <c r="M29" s="24"/>
      <c r="N29" s="115" t="s">
        <v>148</v>
      </c>
    </row>
    <row r="30" spans="2:24" ht="13.5" customHeight="1" x14ac:dyDescent="0.2">
      <c r="B30" s="1">
        <f t="shared" si="2"/>
        <v>20</v>
      </c>
      <c r="C30" s="6"/>
      <c r="D30" s="8" t="s">
        <v>210</v>
      </c>
      <c r="E30" s="123"/>
      <c r="F30" s="123" t="s">
        <v>211</v>
      </c>
      <c r="G30" s="123"/>
      <c r="H30" s="123"/>
      <c r="I30" s="123"/>
      <c r="J30" s="123"/>
      <c r="K30" s="24">
        <v>40</v>
      </c>
      <c r="L30" s="24">
        <v>5</v>
      </c>
      <c r="M30" s="24"/>
      <c r="N30" s="115"/>
      <c r="U30">
        <f>COUNTA(K30)</f>
        <v>1</v>
      </c>
      <c r="V30">
        <f>COUNTA(L30)</f>
        <v>1</v>
      </c>
      <c r="W30">
        <f>COUNTA(M30)</f>
        <v>0</v>
      </c>
      <c r="X30">
        <f>COUNTA(N30)</f>
        <v>0</v>
      </c>
    </row>
    <row r="31" spans="2:24" ht="13.5" customHeight="1" x14ac:dyDescent="0.2">
      <c r="B31" s="1">
        <f t="shared" si="2"/>
        <v>21</v>
      </c>
      <c r="C31" s="6"/>
      <c r="D31" s="2" t="s">
        <v>17</v>
      </c>
      <c r="E31" s="123"/>
      <c r="F31" s="123" t="s">
        <v>96</v>
      </c>
      <c r="G31" s="123"/>
      <c r="H31" s="123"/>
      <c r="I31" s="123"/>
      <c r="J31" s="123"/>
      <c r="K31" s="24">
        <v>1850</v>
      </c>
      <c r="L31" s="24">
        <v>5300</v>
      </c>
      <c r="M31" s="24">
        <v>3175</v>
      </c>
      <c r="N31" s="115">
        <v>2025</v>
      </c>
    </row>
    <row r="32" spans="2:24" ht="13.5" customHeight="1" x14ac:dyDescent="0.2">
      <c r="B32" s="1">
        <f t="shared" si="2"/>
        <v>22</v>
      </c>
      <c r="C32" s="6"/>
      <c r="D32" s="6"/>
      <c r="E32" s="123"/>
      <c r="F32" s="123" t="s">
        <v>106</v>
      </c>
      <c r="G32" s="123"/>
      <c r="H32" s="123"/>
      <c r="I32" s="123"/>
      <c r="J32" s="123"/>
      <c r="K32" s="24">
        <v>100</v>
      </c>
      <c r="L32" s="24"/>
      <c r="M32" s="24"/>
      <c r="N32" s="115"/>
    </row>
    <row r="33" spans="2:25" ht="13.95" customHeight="1" x14ac:dyDescent="0.2">
      <c r="B33" s="1">
        <f t="shared" si="2"/>
        <v>23</v>
      </c>
      <c r="C33" s="6"/>
      <c r="D33" s="6"/>
      <c r="E33" s="123"/>
      <c r="F33" s="123" t="s">
        <v>97</v>
      </c>
      <c r="G33" s="123"/>
      <c r="H33" s="123"/>
      <c r="I33" s="123"/>
      <c r="J33" s="123"/>
      <c r="K33" s="24">
        <v>1475</v>
      </c>
      <c r="L33" s="24">
        <v>6650</v>
      </c>
      <c r="M33" s="24">
        <v>4500</v>
      </c>
      <c r="N33" s="115">
        <v>1400</v>
      </c>
    </row>
    <row r="34" spans="2:25" ht="13.95" customHeight="1" x14ac:dyDescent="0.2">
      <c r="B34" s="1">
        <f t="shared" si="2"/>
        <v>24</v>
      </c>
      <c r="C34" s="6"/>
      <c r="D34" s="6"/>
      <c r="E34" s="123"/>
      <c r="F34" s="123" t="s">
        <v>359</v>
      </c>
      <c r="G34" s="123"/>
      <c r="H34" s="123"/>
      <c r="I34" s="123"/>
      <c r="J34" s="123"/>
      <c r="K34" s="24"/>
      <c r="L34" s="24"/>
      <c r="M34" s="24"/>
      <c r="N34" s="115">
        <v>1</v>
      </c>
    </row>
    <row r="35" spans="2:25" ht="13.5" customHeight="1" x14ac:dyDescent="0.2">
      <c r="B35" s="1">
        <f t="shared" si="2"/>
        <v>25</v>
      </c>
      <c r="C35" s="6"/>
      <c r="D35" s="6"/>
      <c r="E35" s="123"/>
      <c r="F35" s="123" t="s">
        <v>153</v>
      </c>
      <c r="G35" s="123"/>
      <c r="H35" s="123"/>
      <c r="I35" s="123"/>
      <c r="J35" s="123"/>
      <c r="K35" s="24"/>
      <c r="L35" s="24"/>
      <c r="M35" s="24"/>
      <c r="N35" s="115" t="s">
        <v>148</v>
      </c>
    </row>
    <row r="36" spans="2:25" ht="13.5" customHeight="1" x14ac:dyDescent="0.2">
      <c r="B36" s="1">
        <f t="shared" si="2"/>
        <v>26</v>
      </c>
      <c r="C36" s="6"/>
      <c r="D36" s="6"/>
      <c r="E36" s="123"/>
      <c r="F36" s="123" t="s">
        <v>18</v>
      </c>
      <c r="G36" s="123"/>
      <c r="H36" s="123"/>
      <c r="I36" s="123"/>
      <c r="J36" s="123"/>
      <c r="K36" s="24">
        <v>1550</v>
      </c>
      <c r="L36" s="24">
        <v>2125</v>
      </c>
      <c r="M36" s="24">
        <v>2050</v>
      </c>
      <c r="N36" s="115">
        <v>500</v>
      </c>
    </row>
    <row r="37" spans="2:25" ht="13.5" customHeight="1" x14ac:dyDescent="0.2">
      <c r="B37" s="1">
        <f t="shared" si="2"/>
        <v>27</v>
      </c>
      <c r="C37" s="6"/>
      <c r="D37" s="6"/>
      <c r="E37" s="123"/>
      <c r="F37" s="123" t="s">
        <v>98</v>
      </c>
      <c r="G37" s="123"/>
      <c r="H37" s="123"/>
      <c r="I37" s="123"/>
      <c r="J37" s="123"/>
      <c r="K37" s="24" t="s">
        <v>148</v>
      </c>
      <c r="L37" s="24" t="s">
        <v>148</v>
      </c>
      <c r="M37" s="24">
        <v>100</v>
      </c>
      <c r="N37" s="115">
        <v>500</v>
      </c>
    </row>
    <row r="38" spans="2:25" ht="13.5" customHeight="1" x14ac:dyDescent="0.2">
      <c r="B38" s="1">
        <f t="shared" si="2"/>
        <v>28</v>
      </c>
      <c r="C38" s="6"/>
      <c r="D38" s="6"/>
      <c r="E38" s="123"/>
      <c r="F38" s="123" t="s">
        <v>99</v>
      </c>
      <c r="G38" s="123"/>
      <c r="H38" s="123"/>
      <c r="I38" s="123"/>
      <c r="J38" s="123"/>
      <c r="K38" s="24">
        <v>75</v>
      </c>
      <c r="L38" s="24">
        <v>350</v>
      </c>
      <c r="M38" s="24">
        <v>350</v>
      </c>
      <c r="N38" s="115">
        <v>400</v>
      </c>
    </row>
    <row r="39" spans="2:25" ht="13.5" customHeight="1" x14ac:dyDescent="0.2">
      <c r="B39" s="1">
        <f t="shared" si="2"/>
        <v>29</v>
      </c>
      <c r="C39" s="6"/>
      <c r="D39" s="6"/>
      <c r="E39" s="123"/>
      <c r="F39" s="123" t="s">
        <v>19</v>
      </c>
      <c r="G39" s="123"/>
      <c r="H39" s="123"/>
      <c r="I39" s="123"/>
      <c r="J39" s="123"/>
      <c r="K39" s="24">
        <v>225</v>
      </c>
      <c r="L39" s="24"/>
      <c r="M39" s="24"/>
      <c r="N39" s="115">
        <v>50</v>
      </c>
    </row>
    <row r="40" spans="2:25" ht="13.95" customHeight="1" x14ac:dyDescent="0.2">
      <c r="B40" s="1">
        <f t="shared" si="2"/>
        <v>30</v>
      </c>
      <c r="C40" s="6"/>
      <c r="D40" s="6"/>
      <c r="E40" s="123"/>
      <c r="F40" s="123" t="s">
        <v>214</v>
      </c>
      <c r="G40" s="123"/>
      <c r="H40" s="123"/>
      <c r="I40" s="123"/>
      <c r="J40" s="123"/>
      <c r="K40" s="24"/>
      <c r="L40" s="24" t="s">
        <v>148</v>
      </c>
      <c r="M40" s="24" t="s">
        <v>148</v>
      </c>
      <c r="N40" s="115" t="s">
        <v>148</v>
      </c>
    </row>
    <row r="41" spans="2:25" ht="13.5" customHeight="1" x14ac:dyDescent="0.2">
      <c r="B41" s="1">
        <f t="shared" si="2"/>
        <v>31</v>
      </c>
      <c r="C41" s="6"/>
      <c r="D41" s="6"/>
      <c r="E41" s="123"/>
      <c r="F41" s="123" t="s">
        <v>138</v>
      </c>
      <c r="G41" s="123"/>
      <c r="H41" s="123"/>
      <c r="I41" s="123"/>
      <c r="J41" s="123"/>
      <c r="K41" s="24"/>
      <c r="L41" s="24">
        <v>21</v>
      </c>
      <c r="M41" s="24">
        <v>11</v>
      </c>
      <c r="N41" s="115">
        <v>9</v>
      </c>
    </row>
    <row r="42" spans="2:25" ht="13.5" customHeight="1" x14ac:dyDescent="0.2">
      <c r="B42" s="1">
        <f t="shared" si="2"/>
        <v>32</v>
      </c>
      <c r="C42" s="6"/>
      <c r="D42" s="6"/>
      <c r="E42" s="123"/>
      <c r="F42" s="123" t="s">
        <v>118</v>
      </c>
      <c r="G42" s="123"/>
      <c r="H42" s="123"/>
      <c r="I42" s="123"/>
      <c r="J42" s="123"/>
      <c r="K42" s="24">
        <v>25</v>
      </c>
      <c r="L42" s="24">
        <v>150</v>
      </c>
      <c r="M42" s="24">
        <v>75</v>
      </c>
      <c r="N42" s="115">
        <v>175</v>
      </c>
    </row>
    <row r="43" spans="2:25" ht="13.95" customHeight="1" x14ac:dyDescent="0.2">
      <c r="B43" s="1">
        <f t="shared" si="2"/>
        <v>33</v>
      </c>
      <c r="C43" s="6"/>
      <c r="D43" s="6"/>
      <c r="E43" s="123"/>
      <c r="F43" s="123" t="s">
        <v>170</v>
      </c>
      <c r="G43" s="123"/>
      <c r="H43" s="123"/>
      <c r="I43" s="123"/>
      <c r="J43" s="123"/>
      <c r="K43" s="24"/>
      <c r="L43" s="24"/>
      <c r="M43" s="24">
        <v>25</v>
      </c>
      <c r="N43" s="115"/>
    </row>
    <row r="44" spans="2:25" ht="13.95" customHeight="1" x14ac:dyDescent="0.2">
      <c r="B44" s="1">
        <f t="shared" si="2"/>
        <v>34</v>
      </c>
      <c r="C44" s="6"/>
      <c r="D44" s="6"/>
      <c r="E44" s="123"/>
      <c r="F44" s="123" t="s">
        <v>401</v>
      </c>
      <c r="G44" s="123"/>
      <c r="H44" s="123"/>
      <c r="I44" s="123"/>
      <c r="J44" s="123"/>
      <c r="K44" s="24"/>
      <c r="L44" s="24"/>
      <c r="M44" s="24"/>
      <c r="N44" s="115">
        <v>25</v>
      </c>
      <c r="Y44" s="129"/>
    </row>
    <row r="45" spans="2:25" ht="13.95" customHeight="1" x14ac:dyDescent="0.2">
      <c r="B45" s="1">
        <f t="shared" si="2"/>
        <v>35</v>
      </c>
      <c r="C45" s="6"/>
      <c r="D45" s="6"/>
      <c r="E45" s="123"/>
      <c r="F45" s="123" t="s">
        <v>20</v>
      </c>
      <c r="G45" s="123"/>
      <c r="H45" s="123"/>
      <c r="I45" s="123"/>
      <c r="J45" s="123"/>
      <c r="K45" s="24">
        <v>500</v>
      </c>
      <c r="L45" s="24">
        <v>200</v>
      </c>
      <c r="M45" s="24">
        <v>25</v>
      </c>
      <c r="N45" s="115">
        <v>350</v>
      </c>
    </row>
    <row r="46" spans="2:25" ht="13.5" customHeight="1" x14ac:dyDescent="0.2">
      <c r="B46" s="1">
        <f t="shared" si="2"/>
        <v>36</v>
      </c>
      <c r="C46" s="6"/>
      <c r="D46" s="6"/>
      <c r="E46" s="123"/>
      <c r="F46" s="123" t="s">
        <v>21</v>
      </c>
      <c r="G46" s="123"/>
      <c r="H46" s="123"/>
      <c r="I46" s="123"/>
      <c r="J46" s="123"/>
      <c r="K46" s="24">
        <v>2375</v>
      </c>
      <c r="L46" s="24">
        <v>800</v>
      </c>
      <c r="M46" s="56">
        <v>750</v>
      </c>
      <c r="N46" s="60">
        <v>300</v>
      </c>
    </row>
    <row r="47" spans="2:25" ht="13.95" customHeight="1" x14ac:dyDescent="0.2">
      <c r="B47" s="1">
        <f t="shared" si="2"/>
        <v>37</v>
      </c>
      <c r="C47" s="6"/>
      <c r="D47" s="6"/>
      <c r="E47" s="123"/>
      <c r="F47" s="123" t="s">
        <v>22</v>
      </c>
      <c r="G47" s="123"/>
      <c r="H47" s="123"/>
      <c r="I47" s="123"/>
      <c r="J47" s="123"/>
      <c r="K47" s="24" t="s">
        <v>148</v>
      </c>
      <c r="L47" s="24" t="s">
        <v>148</v>
      </c>
      <c r="M47" s="24">
        <v>100</v>
      </c>
      <c r="N47" s="115"/>
    </row>
    <row r="48" spans="2:25" ht="13.5" customHeight="1" x14ac:dyDescent="0.2">
      <c r="B48" s="1">
        <f t="shared" si="2"/>
        <v>38</v>
      </c>
      <c r="C48" s="2" t="s">
        <v>76</v>
      </c>
      <c r="D48" s="2" t="s">
        <v>77</v>
      </c>
      <c r="E48" s="123"/>
      <c r="F48" s="123" t="s">
        <v>94</v>
      </c>
      <c r="G48" s="123"/>
      <c r="H48" s="123"/>
      <c r="I48" s="123"/>
      <c r="J48" s="123"/>
      <c r="K48" s="24">
        <v>50</v>
      </c>
      <c r="L48" s="24">
        <v>125</v>
      </c>
      <c r="M48" s="24" t="s">
        <v>148</v>
      </c>
      <c r="N48" s="115">
        <v>50</v>
      </c>
    </row>
    <row r="49" spans="2:29" ht="13.95" customHeight="1" x14ac:dyDescent="0.2">
      <c r="B49" s="1">
        <f t="shared" si="2"/>
        <v>39</v>
      </c>
      <c r="C49" s="6"/>
      <c r="D49" s="6"/>
      <c r="E49" s="123"/>
      <c r="F49" s="123" t="s">
        <v>143</v>
      </c>
      <c r="G49" s="123"/>
      <c r="H49" s="123"/>
      <c r="I49" s="123"/>
      <c r="J49" s="123"/>
      <c r="K49" s="24" t="s">
        <v>148</v>
      </c>
      <c r="L49" s="24">
        <v>25</v>
      </c>
      <c r="M49" s="24" t="s">
        <v>148</v>
      </c>
      <c r="N49" s="115" t="s">
        <v>148</v>
      </c>
    </row>
    <row r="50" spans="2:29" ht="13.95" customHeight="1" x14ac:dyDescent="0.2">
      <c r="B50" s="1">
        <f t="shared" si="2"/>
        <v>40</v>
      </c>
      <c r="C50" s="2" t="s">
        <v>86</v>
      </c>
      <c r="D50" s="2" t="s">
        <v>28</v>
      </c>
      <c r="E50" s="123"/>
      <c r="F50" s="123" t="s">
        <v>113</v>
      </c>
      <c r="G50" s="123"/>
      <c r="H50" s="123"/>
      <c r="I50" s="123"/>
      <c r="J50" s="123"/>
      <c r="K50" s="24" t="s">
        <v>148</v>
      </c>
      <c r="L50" s="24" t="s">
        <v>148</v>
      </c>
      <c r="M50" s="24">
        <v>200</v>
      </c>
      <c r="N50" s="115">
        <v>400</v>
      </c>
      <c r="Y50" s="125"/>
    </row>
    <row r="51" spans="2:29" ht="13.95" customHeight="1" x14ac:dyDescent="0.2">
      <c r="B51" s="1">
        <f t="shared" si="2"/>
        <v>41</v>
      </c>
      <c r="C51" s="6"/>
      <c r="D51" s="6"/>
      <c r="E51" s="123"/>
      <c r="F51" s="123" t="s">
        <v>171</v>
      </c>
      <c r="G51" s="123"/>
      <c r="H51" s="123"/>
      <c r="I51" s="123"/>
      <c r="J51" s="123"/>
      <c r="K51" s="24" t="s">
        <v>148</v>
      </c>
      <c r="L51" s="24"/>
      <c r="M51" s="24" t="s">
        <v>148</v>
      </c>
      <c r="N51" s="115">
        <v>75</v>
      </c>
      <c r="Y51" s="125"/>
    </row>
    <row r="52" spans="2:29" ht="13.95" customHeight="1" x14ac:dyDescent="0.2">
      <c r="B52" s="1">
        <f t="shared" si="2"/>
        <v>42</v>
      </c>
      <c r="C52" s="6"/>
      <c r="D52" s="6"/>
      <c r="E52" s="123"/>
      <c r="F52" s="123" t="s">
        <v>136</v>
      </c>
      <c r="G52" s="123"/>
      <c r="H52" s="123"/>
      <c r="I52" s="123"/>
      <c r="J52" s="123"/>
      <c r="K52" s="24">
        <v>50</v>
      </c>
      <c r="L52" s="24">
        <v>25</v>
      </c>
      <c r="M52" s="24">
        <v>25</v>
      </c>
      <c r="N52" s="115"/>
      <c r="U52" s="126">
        <f>COUNTA($K11:$K54)</f>
        <v>32</v>
      </c>
      <c r="V52" s="126">
        <f>COUNTA($L11:$L54)</f>
        <v>28</v>
      </c>
      <c r="W52" s="126">
        <f>COUNTA($M11:$M54)</f>
        <v>30</v>
      </c>
      <c r="X52" s="126">
        <f>COUNTA($N11:$N54)</f>
        <v>37</v>
      </c>
      <c r="Y52" s="126"/>
      <c r="Z52" s="126"/>
      <c r="AA52" s="126"/>
      <c r="AB52" s="126"/>
      <c r="AC52" s="125"/>
    </row>
    <row r="53" spans="2:29" ht="13.95" customHeight="1" x14ac:dyDescent="0.2">
      <c r="B53" s="1">
        <f t="shared" si="2"/>
        <v>43</v>
      </c>
      <c r="C53" s="6"/>
      <c r="D53" s="6"/>
      <c r="E53" s="123"/>
      <c r="F53" s="123" t="s">
        <v>217</v>
      </c>
      <c r="G53" s="123"/>
      <c r="H53" s="123"/>
      <c r="I53" s="123"/>
      <c r="J53" s="123"/>
      <c r="K53" s="24"/>
      <c r="L53" s="24" t="s">
        <v>148</v>
      </c>
      <c r="M53" s="24"/>
      <c r="N53" s="115">
        <v>25</v>
      </c>
      <c r="U53" s="125">
        <f>SUM($U11:$U25,$K26:$K54)</f>
        <v>21491</v>
      </c>
      <c r="V53" s="125">
        <f>SUM($V11:$V25,$L26:$L54)</f>
        <v>25127</v>
      </c>
      <c r="W53" s="125">
        <f>SUM($W11:$W25,$M26:$M54)</f>
        <v>20962</v>
      </c>
      <c r="X53" s="125">
        <f>SUM($X11:$X25,$N26:$N54)</f>
        <v>19210</v>
      </c>
      <c r="Y53" s="125"/>
      <c r="Z53" s="125"/>
      <c r="AA53" s="125"/>
      <c r="AB53" s="125"/>
      <c r="AC53" s="125"/>
    </row>
    <row r="54" spans="2:29" ht="13.95" customHeight="1" x14ac:dyDescent="0.2">
      <c r="B54" s="1">
        <f t="shared" si="2"/>
        <v>44</v>
      </c>
      <c r="C54" s="6"/>
      <c r="D54" s="6"/>
      <c r="E54" s="123"/>
      <c r="F54" s="123" t="s">
        <v>29</v>
      </c>
      <c r="G54" s="123"/>
      <c r="H54" s="123"/>
      <c r="I54" s="123"/>
      <c r="J54" s="123"/>
      <c r="K54" s="24" t="s">
        <v>148</v>
      </c>
      <c r="L54" s="24"/>
      <c r="M54" s="24"/>
      <c r="N54" s="115"/>
      <c r="Y54" s="125"/>
    </row>
    <row r="55" spans="2:29" ht="13.95" customHeight="1" x14ac:dyDescent="0.2">
      <c r="B55" s="1">
        <f t="shared" si="2"/>
        <v>45</v>
      </c>
      <c r="C55" s="6"/>
      <c r="D55" s="6"/>
      <c r="E55" s="123"/>
      <c r="F55" s="123" t="s">
        <v>172</v>
      </c>
      <c r="G55" s="123"/>
      <c r="H55" s="123"/>
      <c r="I55" s="123"/>
      <c r="J55" s="123"/>
      <c r="K55" s="24">
        <v>25</v>
      </c>
      <c r="L55" s="24">
        <v>50</v>
      </c>
      <c r="M55" s="24" t="s">
        <v>148</v>
      </c>
      <c r="N55" s="115">
        <v>25</v>
      </c>
      <c r="Y55" s="127"/>
    </row>
    <row r="56" spans="2:29" ht="13.95" customHeight="1" x14ac:dyDescent="0.2">
      <c r="B56" s="1">
        <f t="shared" si="2"/>
        <v>46</v>
      </c>
      <c r="C56" s="6"/>
      <c r="D56" s="6"/>
      <c r="E56" s="123"/>
      <c r="F56" s="123" t="s">
        <v>363</v>
      </c>
      <c r="G56" s="123"/>
      <c r="H56" s="123"/>
      <c r="I56" s="123"/>
      <c r="J56" s="123"/>
      <c r="K56" s="24"/>
      <c r="L56" s="24"/>
      <c r="M56" s="24"/>
      <c r="N56" s="115">
        <v>1</v>
      </c>
      <c r="Y56" s="127"/>
    </row>
    <row r="57" spans="2:29" ht="13.5" customHeight="1" x14ac:dyDescent="0.2">
      <c r="B57" s="1">
        <f t="shared" si="2"/>
        <v>47</v>
      </c>
      <c r="C57" s="6"/>
      <c r="D57" s="6"/>
      <c r="E57" s="123"/>
      <c r="F57" s="123" t="s">
        <v>173</v>
      </c>
      <c r="G57" s="123"/>
      <c r="H57" s="123"/>
      <c r="I57" s="123"/>
      <c r="J57" s="123"/>
      <c r="K57" s="24" t="s">
        <v>148</v>
      </c>
      <c r="L57" s="24">
        <v>200</v>
      </c>
      <c r="M57" s="24" t="s">
        <v>148</v>
      </c>
      <c r="N57" s="115">
        <v>200</v>
      </c>
      <c r="Y57" s="127"/>
    </row>
    <row r="58" spans="2:29" ht="13.5" customHeight="1" x14ac:dyDescent="0.2">
      <c r="B58" s="1">
        <f t="shared" si="2"/>
        <v>48</v>
      </c>
      <c r="C58" s="6"/>
      <c r="D58" s="6"/>
      <c r="E58" s="123"/>
      <c r="F58" s="123" t="s">
        <v>329</v>
      </c>
      <c r="G58" s="123"/>
      <c r="H58" s="123"/>
      <c r="I58" s="123"/>
      <c r="J58" s="123"/>
      <c r="K58" s="24"/>
      <c r="L58" s="24" t="s">
        <v>148</v>
      </c>
      <c r="M58" s="24"/>
      <c r="N58" s="115" t="s">
        <v>148</v>
      </c>
      <c r="Y58" s="127"/>
    </row>
    <row r="59" spans="2:29" ht="13.5" customHeight="1" x14ac:dyDescent="0.2">
      <c r="B59" s="1">
        <f t="shared" si="2"/>
        <v>49</v>
      </c>
      <c r="C59" s="6"/>
      <c r="D59" s="6"/>
      <c r="E59" s="123"/>
      <c r="F59" s="123" t="s">
        <v>219</v>
      </c>
      <c r="G59" s="123"/>
      <c r="H59" s="123"/>
      <c r="I59" s="123"/>
      <c r="J59" s="123"/>
      <c r="K59" s="24" t="s">
        <v>148</v>
      </c>
      <c r="L59" s="24"/>
      <c r="M59" s="24"/>
      <c r="N59" s="115" t="s">
        <v>148</v>
      </c>
      <c r="Y59" s="127"/>
    </row>
    <row r="60" spans="2:29" ht="13.95" customHeight="1" x14ac:dyDescent="0.2">
      <c r="B60" s="1">
        <f t="shared" si="2"/>
        <v>50</v>
      </c>
      <c r="C60" s="6"/>
      <c r="D60" s="6"/>
      <c r="E60" s="123"/>
      <c r="F60" s="123" t="s">
        <v>220</v>
      </c>
      <c r="G60" s="123"/>
      <c r="H60" s="123"/>
      <c r="I60" s="123"/>
      <c r="J60" s="123"/>
      <c r="K60" s="24">
        <v>250</v>
      </c>
      <c r="L60" s="24"/>
      <c r="M60" s="24" t="s">
        <v>148</v>
      </c>
      <c r="N60" s="115" t="s">
        <v>148</v>
      </c>
      <c r="Y60" s="125"/>
    </row>
    <row r="61" spans="2:29" ht="13.5" customHeight="1" x14ac:dyDescent="0.2">
      <c r="B61" s="1">
        <f t="shared" si="2"/>
        <v>51</v>
      </c>
      <c r="C61" s="6"/>
      <c r="D61" s="6"/>
      <c r="E61" s="123"/>
      <c r="F61" s="123" t="s">
        <v>100</v>
      </c>
      <c r="G61" s="123"/>
      <c r="H61" s="123"/>
      <c r="I61" s="123"/>
      <c r="J61" s="123"/>
      <c r="K61" s="24">
        <v>1000</v>
      </c>
      <c r="L61" s="24">
        <v>1500</v>
      </c>
      <c r="M61" s="24">
        <v>2200</v>
      </c>
      <c r="N61" s="115">
        <v>100</v>
      </c>
      <c r="Y61" s="127"/>
    </row>
    <row r="62" spans="2:29" ht="13.5" customHeight="1" x14ac:dyDescent="0.2">
      <c r="B62" s="1">
        <f t="shared" si="2"/>
        <v>52</v>
      </c>
      <c r="C62" s="6"/>
      <c r="D62" s="6"/>
      <c r="E62" s="123"/>
      <c r="F62" s="123" t="s">
        <v>245</v>
      </c>
      <c r="G62" s="123"/>
      <c r="H62" s="123"/>
      <c r="I62" s="123"/>
      <c r="J62" s="123"/>
      <c r="K62" s="24">
        <v>80</v>
      </c>
      <c r="L62" s="24"/>
      <c r="M62" s="24" t="s">
        <v>148</v>
      </c>
      <c r="N62" s="115"/>
      <c r="Y62" s="125"/>
    </row>
    <row r="63" spans="2:29" ht="13.95" customHeight="1" x14ac:dyDescent="0.2">
      <c r="B63" s="1">
        <f t="shared" si="2"/>
        <v>53</v>
      </c>
      <c r="C63" s="6"/>
      <c r="D63" s="6"/>
      <c r="E63" s="123"/>
      <c r="F63" s="123" t="s">
        <v>222</v>
      </c>
      <c r="G63" s="123"/>
      <c r="H63" s="123"/>
      <c r="I63" s="123"/>
      <c r="J63" s="123"/>
      <c r="K63" s="24">
        <v>175</v>
      </c>
      <c r="L63" s="128">
        <v>350</v>
      </c>
      <c r="M63" s="24">
        <v>300</v>
      </c>
      <c r="N63" s="115">
        <v>225</v>
      </c>
      <c r="Y63" s="125"/>
    </row>
    <row r="64" spans="2:29" ht="13.5" customHeight="1" x14ac:dyDescent="0.2">
      <c r="B64" s="1">
        <f t="shared" si="2"/>
        <v>54</v>
      </c>
      <c r="C64" s="6"/>
      <c r="D64" s="6"/>
      <c r="E64" s="123"/>
      <c r="F64" s="123" t="s">
        <v>223</v>
      </c>
      <c r="G64" s="123"/>
      <c r="H64" s="123"/>
      <c r="I64" s="123"/>
      <c r="J64" s="123"/>
      <c r="K64" s="24">
        <v>1184</v>
      </c>
      <c r="L64" s="128">
        <v>16</v>
      </c>
      <c r="M64" s="128">
        <v>80</v>
      </c>
      <c r="N64" s="115" t="s">
        <v>148</v>
      </c>
      <c r="Y64" s="125"/>
    </row>
    <row r="65" spans="2:25" ht="13.95" customHeight="1" x14ac:dyDescent="0.2">
      <c r="B65" s="1">
        <f t="shared" si="2"/>
        <v>55</v>
      </c>
      <c r="C65" s="6"/>
      <c r="D65" s="6"/>
      <c r="E65" s="123"/>
      <c r="F65" s="123" t="s">
        <v>101</v>
      </c>
      <c r="G65" s="123"/>
      <c r="H65" s="123"/>
      <c r="I65" s="123"/>
      <c r="J65" s="123"/>
      <c r="K65" s="24">
        <v>200</v>
      </c>
      <c r="L65" s="24">
        <v>1000</v>
      </c>
      <c r="M65" s="24">
        <v>300</v>
      </c>
      <c r="N65" s="115">
        <v>100</v>
      </c>
      <c r="Y65" s="125"/>
    </row>
    <row r="66" spans="2:25" ht="13.5" customHeight="1" x14ac:dyDescent="0.2">
      <c r="B66" s="1">
        <f t="shared" si="2"/>
        <v>56</v>
      </c>
      <c r="C66" s="6"/>
      <c r="D66" s="6"/>
      <c r="E66" s="123"/>
      <c r="F66" s="123" t="s">
        <v>102</v>
      </c>
      <c r="G66" s="123"/>
      <c r="H66" s="123"/>
      <c r="I66" s="123"/>
      <c r="J66" s="123"/>
      <c r="K66" s="24">
        <v>250</v>
      </c>
      <c r="L66" s="24">
        <v>75</v>
      </c>
      <c r="M66" s="24">
        <v>125</v>
      </c>
      <c r="N66" s="115">
        <v>125</v>
      </c>
      <c r="Y66" s="125"/>
    </row>
    <row r="67" spans="2:25" ht="14.25" customHeight="1" x14ac:dyDescent="0.2">
      <c r="B67" s="1">
        <f t="shared" si="2"/>
        <v>57</v>
      </c>
      <c r="C67" s="6"/>
      <c r="D67" s="6"/>
      <c r="E67" s="123"/>
      <c r="F67" s="123" t="s">
        <v>377</v>
      </c>
      <c r="G67" s="123"/>
      <c r="H67" s="123"/>
      <c r="I67" s="123"/>
      <c r="J67" s="123"/>
      <c r="K67" s="24"/>
      <c r="L67" s="24"/>
      <c r="M67" s="24"/>
      <c r="N67" s="115">
        <v>100</v>
      </c>
      <c r="Y67" s="125"/>
    </row>
    <row r="68" spans="2:25" ht="13.5" customHeight="1" x14ac:dyDescent="0.2">
      <c r="B68" s="1">
        <f t="shared" si="2"/>
        <v>58</v>
      </c>
      <c r="C68" s="6"/>
      <c r="D68" s="6"/>
      <c r="E68" s="123"/>
      <c r="F68" s="123" t="s">
        <v>268</v>
      </c>
      <c r="G68" s="123"/>
      <c r="H68" s="123"/>
      <c r="I68" s="123"/>
      <c r="J68" s="123"/>
      <c r="K68" s="24">
        <v>425</v>
      </c>
      <c r="L68" s="24">
        <v>25</v>
      </c>
      <c r="M68" s="24">
        <v>50</v>
      </c>
      <c r="N68" s="115" t="s">
        <v>148</v>
      </c>
      <c r="Y68" s="125"/>
    </row>
    <row r="69" spans="2:25" ht="13.95" customHeight="1" x14ac:dyDescent="0.2">
      <c r="B69" s="1">
        <f t="shared" si="2"/>
        <v>59</v>
      </c>
      <c r="C69" s="6"/>
      <c r="D69" s="6"/>
      <c r="E69" s="123"/>
      <c r="F69" s="123" t="s">
        <v>142</v>
      </c>
      <c r="G69" s="123"/>
      <c r="H69" s="123"/>
      <c r="I69" s="123"/>
      <c r="J69" s="123"/>
      <c r="K69" s="24">
        <v>168</v>
      </c>
      <c r="L69" s="24">
        <v>8</v>
      </c>
      <c r="M69" s="24">
        <v>16</v>
      </c>
      <c r="N69" s="115" t="s">
        <v>148</v>
      </c>
      <c r="Y69" s="125"/>
    </row>
    <row r="70" spans="2:25" ht="13.5" customHeight="1" x14ac:dyDescent="0.2">
      <c r="B70" s="1">
        <f t="shared" si="2"/>
        <v>60</v>
      </c>
      <c r="C70" s="6"/>
      <c r="D70" s="6"/>
      <c r="E70" s="123"/>
      <c r="F70" s="123" t="s">
        <v>402</v>
      </c>
      <c r="G70" s="123"/>
      <c r="H70" s="123"/>
      <c r="I70" s="123"/>
      <c r="J70" s="123"/>
      <c r="K70" s="24"/>
      <c r="L70" s="24"/>
      <c r="M70" s="24">
        <v>40</v>
      </c>
      <c r="N70" s="115"/>
      <c r="Y70" s="125"/>
    </row>
    <row r="71" spans="2:25" ht="13.5" customHeight="1" x14ac:dyDescent="0.2">
      <c r="B71" s="1">
        <f t="shared" si="2"/>
        <v>61</v>
      </c>
      <c r="C71" s="6"/>
      <c r="D71" s="6"/>
      <c r="E71" s="123"/>
      <c r="F71" s="123" t="s">
        <v>175</v>
      </c>
      <c r="G71" s="123"/>
      <c r="H71" s="123"/>
      <c r="I71" s="123"/>
      <c r="J71" s="123"/>
      <c r="K71" s="24"/>
      <c r="L71" s="24"/>
      <c r="M71" s="24"/>
      <c r="N71" s="115" t="s">
        <v>148</v>
      </c>
      <c r="Y71" s="125"/>
    </row>
    <row r="72" spans="2:25" ht="13.5" customHeight="1" x14ac:dyDescent="0.2">
      <c r="B72" s="1">
        <f t="shared" si="2"/>
        <v>62</v>
      </c>
      <c r="C72" s="6"/>
      <c r="D72" s="6"/>
      <c r="E72" s="123"/>
      <c r="F72" s="123" t="s">
        <v>30</v>
      </c>
      <c r="G72" s="123"/>
      <c r="H72" s="123"/>
      <c r="I72" s="123"/>
      <c r="J72" s="123"/>
      <c r="K72" s="24">
        <v>48</v>
      </c>
      <c r="L72" s="24">
        <v>80</v>
      </c>
      <c r="M72" s="24">
        <v>176</v>
      </c>
      <c r="N72" s="115">
        <v>16</v>
      </c>
      <c r="Y72" s="125"/>
    </row>
    <row r="73" spans="2:25" ht="13.5" customHeight="1" x14ac:dyDescent="0.2">
      <c r="B73" s="1">
        <f t="shared" si="2"/>
        <v>63</v>
      </c>
      <c r="C73" s="6"/>
      <c r="D73" s="6"/>
      <c r="E73" s="123"/>
      <c r="F73" s="123" t="s">
        <v>176</v>
      </c>
      <c r="G73" s="123"/>
      <c r="H73" s="123"/>
      <c r="I73" s="123"/>
      <c r="J73" s="123"/>
      <c r="K73" s="24">
        <v>112</v>
      </c>
      <c r="L73" s="24">
        <v>96</v>
      </c>
      <c r="M73" s="24">
        <v>176</v>
      </c>
      <c r="N73" s="115">
        <v>64</v>
      </c>
      <c r="Y73" s="125"/>
    </row>
    <row r="74" spans="2:25" ht="13.95" customHeight="1" x14ac:dyDescent="0.2">
      <c r="B74" s="1">
        <f t="shared" si="2"/>
        <v>64</v>
      </c>
      <c r="C74" s="6"/>
      <c r="D74" s="6"/>
      <c r="E74" s="123"/>
      <c r="F74" s="123" t="s">
        <v>177</v>
      </c>
      <c r="G74" s="123"/>
      <c r="H74" s="123"/>
      <c r="I74" s="123"/>
      <c r="J74" s="123"/>
      <c r="K74" s="24">
        <v>16</v>
      </c>
      <c r="L74" s="24">
        <v>16</v>
      </c>
      <c r="M74" s="24">
        <v>16</v>
      </c>
      <c r="N74" s="115" t="s">
        <v>148</v>
      </c>
      <c r="Y74" s="125"/>
    </row>
    <row r="75" spans="2:25" ht="13.95" customHeight="1" x14ac:dyDescent="0.2">
      <c r="B75" s="1">
        <f t="shared" si="2"/>
        <v>65</v>
      </c>
      <c r="C75" s="6"/>
      <c r="D75" s="6"/>
      <c r="E75" s="123"/>
      <c r="F75" s="123" t="s">
        <v>81</v>
      </c>
      <c r="G75" s="123"/>
      <c r="H75" s="123"/>
      <c r="I75" s="123"/>
      <c r="J75" s="123"/>
      <c r="K75" s="24">
        <v>100</v>
      </c>
      <c r="L75" s="24" t="s">
        <v>148</v>
      </c>
      <c r="M75" s="24">
        <v>200</v>
      </c>
      <c r="N75" s="115"/>
      <c r="Y75" s="125"/>
    </row>
    <row r="76" spans="2:25" ht="13.95" customHeight="1" x14ac:dyDescent="0.2">
      <c r="B76" s="1">
        <f t="shared" si="2"/>
        <v>66</v>
      </c>
      <c r="C76" s="6"/>
      <c r="D76" s="6"/>
      <c r="E76" s="123"/>
      <c r="F76" s="123" t="s">
        <v>225</v>
      </c>
      <c r="G76" s="123"/>
      <c r="H76" s="123"/>
      <c r="I76" s="123"/>
      <c r="J76" s="123"/>
      <c r="K76" s="24"/>
      <c r="L76" s="24">
        <v>100</v>
      </c>
      <c r="M76" s="24">
        <v>200</v>
      </c>
      <c r="N76" s="115"/>
      <c r="Y76" s="125"/>
    </row>
    <row r="77" spans="2:25" ht="13.95" customHeight="1" x14ac:dyDescent="0.2">
      <c r="B77" s="1">
        <f t="shared" ref="B77:B95" si="6">B76+1</f>
        <v>67</v>
      </c>
      <c r="C77" s="6"/>
      <c r="D77" s="6"/>
      <c r="E77" s="123"/>
      <c r="F77" s="123" t="s">
        <v>270</v>
      </c>
      <c r="G77" s="123"/>
      <c r="H77" s="123"/>
      <c r="I77" s="123"/>
      <c r="J77" s="123"/>
      <c r="K77" s="24" t="s">
        <v>148</v>
      </c>
      <c r="L77" s="24" t="s">
        <v>148</v>
      </c>
      <c r="M77" s="24">
        <v>100</v>
      </c>
      <c r="N77" s="115"/>
      <c r="Y77" s="125"/>
    </row>
    <row r="78" spans="2:25" ht="13.5" customHeight="1" x14ac:dyDescent="0.2">
      <c r="B78" s="1">
        <f t="shared" si="6"/>
        <v>68</v>
      </c>
      <c r="C78" s="6"/>
      <c r="D78" s="6"/>
      <c r="E78" s="123"/>
      <c r="F78" s="123" t="s">
        <v>103</v>
      </c>
      <c r="G78" s="123"/>
      <c r="H78" s="123"/>
      <c r="I78" s="123"/>
      <c r="J78" s="123"/>
      <c r="K78" s="24">
        <v>2300</v>
      </c>
      <c r="L78" s="24">
        <v>3600</v>
      </c>
      <c r="M78" s="24">
        <v>1850</v>
      </c>
      <c r="N78" s="115">
        <v>900</v>
      </c>
      <c r="Y78" s="125"/>
    </row>
    <row r="79" spans="2:25" ht="13.95" customHeight="1" x14ac:dyDescent="0.2">
      <c r="B79" s="1">
        <f t="shared" si="6"/>
        <v>69</v>
      </c>
      <c r="C79" s="6"/>
      <c r="D79" s="6"/>
      <c r="E79" s="123"/>
      <c r="F79" s="123" t="s">
        <v>178</v>
      </c>
      <c r="G79" s="123"/>
      <c r="H79" s="123"/>
      <c r="I79" s="123"/>
      <c r="J79" s="123"/>
      <c r="K79" s="24">
        <v>100</v>
      </c>
      <c r="L79" s="24">
        <v>100</v>
      </c>
      <c r="M79" s="24">
        <v>75</v>
      </c>
      <c r="N79" s="115">
        <v>200</v>
      </c>
      <c r="Y79" s="125"/>
    </row>
    <row r="80" spans="2:25" ht="13.5" customHeight="1" x14ac:dyDescent="0.2">
      <c r="B80" s="1">
        <f t="shared" si="6"/>
        <v>70</v>
      </c>
      <c r="C80" s="6"/>
      <c r="D80" s="6"/>
      <c r="E80" s="123"/>
      <c r="F80" s="123" t="s">
        <v>247</v>
      </c>
      <c r="G80" s="123"/>
      <c r="H80" s="123"/>
      <c r="I80" s="123"/>
      <c r="J80" s="123"/>
      <c r="K80" s="24" t="s">
        <v>148</v>
      </c>
      <c r="L80" s="24"/>
      <c r="M80" s="24">
        <v>1</v>
      </c>
      <c r="N80" s="115">
        <v>1</v>
      </c>
      <c r="Y80" s="125"/>
    </row>
    <row r="81" spans="2:25" ht="13.95" customHeight="1" x14ac:dyDescent="0.2">
      <c r="B81" s="1">
        <f t="shared" si="6"/>
        <v>71</v>
      </c>
      <c r="C81" s="6"/>
      <c r="D81" s="6"/>
      <c r="E81" s="123"/>
      <c r="F81" s="123" t="s">
        <v>226</v>
      </c>
      <c r="G81" s="123"/>
      <c r="H81" s="123"/>
      <c r="I81" s="123"/>
      <c r="J81" s="123"/>
      <c r="K81" s="24">
        <v>25</v>
      </c>
      <c r="L81" s="24">
        <v>75</v>
      </c>
      <c r="M81" s="24">
        <v>25</v>
      </c>
      <c r="N81" s="115" t="s">
        <v>148</v>
      </c>
      <c r="Y81" s="125"/>
    </row>
    <row r="82" spans="2:25" ht="13.5" customHeight="1" x14ac:dyDescent="0.2">
      <c r="B82" s="1">
        <f t="shared" si="6"/>
        <v>72</v>
      </c>
      <c r="C82" s="6"/>
      <c r="D82" s="6"/>
      <c r="E82" s="123"/>
      <c r="F82" s="123" t="s">
        <v>271</v>
      </c>
      <c r="G82" s="123"/>
      <c r="H82" s="123"/>
      <c r="I82" s="123"/>
      <c r="J82" s="123"/>
      <c r="K82" s="24">
        <v>200</v>
      </c>
      <c r="L82" s="24"/>
      <c r="M82" s="24"/>
      <c r="N82" s="115"/>
      <c r="Y82" s="125"/>
    </row>
    <row r="83" spans="2:25" ht="13.95" customHeight="1" x14ac:dyDescent="0.2">
      <c r="B83" s="1">
        <f t="shared" si="6"/>
        <v>73</v>
      </c>
      <c r="C83" s="6"/>
      <c r="D83" s="6"/>
      <c r="E83" s="123"/>
      <c r="F83" s="123" t="s">
        <v>179</v>
      </c>
      <c r="G83" s="123"/>
      <c r="H83" s="123"/>
      <c r="I83" s="123"/>
      <c r="J83" s="123"/>
      <c r="K83" s="24">
        <v>25</v>
      </c>
      <c r="L83" s="24">
        <v>25</v>
      </c>
      <c r="M83" s="24"/>
      <c r="N83" s="115">
        <v>50</v>
      </c>
      <c r="Y83" s="125"/>
    </row>
    <row r="84" spans="2:25" ht="13.5" customHeight="1" x14ac:dyDescent="0.2">
      <c r="B84" s="1">
        <f t="shared" si="6"/>
        <v>74</v>
      </c>
      <c r="C84" s="6"/>
      <c r="D84" s="6"/>
      <c r="E84" s="123"/>
      <c r="F84" s="123" t="s">
        <v>273</v>
      </c>
      <c r="G84" s="123"/>
      <c r="H84" s="123"/>
      <c r="I84" s="123"/>
      <c r="J84" s="123"/>
      <c r="K84" s="24">
        <v>640</v>
      </c>
      <c r="L84" s="24">
        <v>32</v>
      </c>
      <c r="M84" s="24"/>
      <c r="N84" s="115"/>
      <c r="Y84" s="125"/>
    </row>
    <row r="85" spans="2:25" ht="13.95" customHeight="1" x14ac:dyDescent="0.2">
      <c r="B85" s="1">
        <f t="shared" si="6"/>
        <v>75</v>
      </c>
      <c r="C85" s="6"/>
      <c r="D85" s="6"/>
      <c r="E85" s="123"/>
      <c r="F85" s="123" t="s">
        <v>31</v>
      </c>
      <c r="G85" s="123"/>
      <c r="H85" s="123"/>
      <c r="I85" s="123"/>
      <c r="J85" s="123"/>
      <c r="K85" s="24">
        <v>2125</v>
      </c>
      <c r="L85" s="24">
        <v>950</v>
      </c>
      <c r="M85" s="24">
        <v>750</v>
      </c>
      <c r="N85" s="115">
        <v>500</v>
      </c>
      <c r="Y85" s="125"/>
    </row>
    <row r="86" spans="2:25" ht="13.95" customHeight="1" x14ac:dyDescent="0.2">
      <c r="B86" s="1">
        <f t="shared" si="6"/>
        <v>76</v>
      </c>
      <c r="C86" s="2" t="s">
        <v>72</v>
      </c>
      <c r="D86" s="2" t="s">
        <v>73</v>
      </c>
      <c r="E86" s="123"/>
      <c r="F86" s="123" t="s">
        <v>110</v>
      </c>
      <c r="G86" s="123"/>
      <c r="H86" s="123"/>
      <c r="I86" s="123"/>
      <c r="J86" s="123"/>
      <c r="K86" s="24"/>
      <c r="L86" s="24"/>
      <c r="M86" s="24">
        <v>1</v>
      </c>
      <c r="N86" s="115"/>
    </row>
    <row r="87" spans="2:25" ht="13.95" customHeight="1" x14ac:dyDescent="0.2">
      <c r="B87" s="1">
        <f t="shared" si="6"/>
        <v>77</v>
      </c>
      <c r="C87" s="2" t="s">
        <v>32</v>
      </c>
      <c r="D87" s="2" t="s">
        <v>33</v>
      </c>
      <c r="E87" s="123"/>
      <c r="F87" s="123" t="s">
        <v>313</v>
      </c>
      <c r="G87" s="123"/>
      <c r="H87" s="123"/>
      <c r="I87" s="123"/>
      <c r="J87" s="123"/>
      <c r="K87" s="24" t="s">
        <v>148</v>
      </c>
      <c r="L87" s="24"/>
      <c r="M87" s="24"/>
      <c r="N87" s="115"/>
    </row>
    <row r="88" spans="2:25" ht="14.25" customHeight="1" x14ac:dyDescent="0.2">
      <c r="B88" s="1">
        <f t="shared" si="6"/>
        <v>78</v>
      </c>
      <c r="C88" s="6"/>
      <c r="D88" s="6"/>
      <c r="E88" s="123"/>
      <c r="F88" s="123" t="s">
        <v>159</v>
      </c>
      <c r="G88" s="123"/>
      <c r="H88" s="123"/>
      <c r="I88" s="123"/>
      <c r="J88" s="123"/>
      <c r="K88" s="24"/>
      <c r="L88" s="24">
        <v>1</v>
      </c>
      <c r="M88" s="24" t="s">
        <v>148</v>
      </c>
      <c r="N88" s="115"/>
    </row>
    <row r="89" spans="2:25" ht="13.5" customHeight="1" x14ac:dyDescent="0.2">
      <c r="B89" s="1">
        <f t="shared" si="6"/>
        <v>79</v>
      </c>
      <c r="C89" s="6"/>
      <c r="D89" s="6"/>
      <c r="E89" s="123"/>
      <c r="F89" s="123" t="s">
        <v>181</v>
      </c>
      <c r="G89" s="123"/>
      <c r="H89" s="123"/>
      <c r="I89" s="123"/>
      <c r="J89" s="123"/>
      <c r="K89" s="24"/>
      <c r="L89" s="24"/>
      <c r="M89" s="24">
        <v>1</v>
      </c>
      <c r="N89" s="115">
        <v>1</v>
      </c>
    </row>
    <row r="90" spans="2:25" ht="13.95" customHeight="1" x14ac:dyDescent="0.2">
      <c r="B90" s="1">
        <f t="shared" si="6"/>
        <v>80</v>
      </c>
      <c r="C90" s="6"/>
      <c r="D90" s="6"/>
      <c r="E90" s="123"/>
      <c r="F90" s="123" t="s">
        <v>114</v>
      </c>
      <c r="G90" s="123"/>
      <c r="H90" s="123"/>
      <c r="I90" s="123"/>
      <c r="J90" s="123"/>
      <c r="K90" s="24">
        <v>8</v>
      </c>
      <c r="L90" s="24">
        <v>6</v>
      </c>
      <c r="M90" s="24">
        <v>9</v>
      </c>
      <c r="N90" s="115">
        <v>8</v>
      </c>
    </row>
    <row r="91" spans="2:25" ht="13.5" customHeight="1" x14ac:dyDescent="0.2">
      <c r="B91" s="1">
        <f t="shared" si="6"/>
        <v>81</v>
      </c>
      <c r="C91" s="6"/>
      <c r="D91" s="6"/>
      <c r="E91" s="123"/>
      <c r="F91" s="123" t="s">
        <v>228</v>
      </c>
      <c r="G91" s="123"/>
      <c r="H91" s="123"/>
      <c r="I91" s="123"/>
      <c r="J91" s="123"/>
      <c r="K91" s="24"/>
      <c r="L91" s="24"/>
      <c r="M91" s="24" t="s">
        <v>148</v>
      </c>
      <c r="N91" s="115"/>
    </row>
    <row r="92" spans="2:25" ht="13.95" customHeight="1" x14ac:dyDescent="0.2">
      <c r="B92" s="1">
        <f t="shared" si="6"/>
        <v>82</v>
      </c>
      <c r="C92" s="6"/>
      <c r="D92" s="6"/>
      <c r="E92" s="123"/>
      <c r="F92" s="123" t="s">
        <v>274</v>
      </c>
      <c r="G92" s="123"/>
      <c r="H92" s="123"/>
      <c r="I92" s="123"/>
      <c r="J92" s="123"/>
      <c r="K92" s="24" t="s">
        <v>148</v>
      </c>
      <c r="L92" s="24"/>
      <c r="M92" s="24" t="s">
        <v>148</v>
      </c>
      <c r="N92" s="115"/>
    </row>
    <row r="93" spans="2:25" ht="13.95" customHeight="1" x14ac:dyDescent="0.2">
      <c r="B93" s="1">
        <f t="shared" si="6"/>
        <v>83</v>
      </c>
      <c r="C93" s="6"/>
      <c r="D93" s="6"/>
      <c r="E93" s="123"/>
      <c r="F93" s="123" t="s">
        <v>183</v>
      </c>
      <c r="G93" s="123"/>
      <c r="H93" s="123"/>
      <c r="I93" s="123"/>
      <c r="J93" s="123"/>
      <c r="K93" s="24">
        <v>7</v>
      </c>
      <c r="L93" s="24">
        <v>1</v>
      </c>
      <c r="M93" s="24">
        <v>2</v>
      </c>
      <c r="N93" s="115">
        <v>2</v>
      </c>
    </row>
    <row r="94" spans="2:25" ht="13.5" customHeight="1" x14ac:dyDescent="0.2">
      <c r="B94" s="1">
        <f t="shared" si="6"/>
        <v>84</v>
      </c>
      <c r="C94" s="6"/>
      <c r="D94" s="6"/>
      <c r="E94" s="123"/>
      <c r="F94" s="123" t="s">
        <v>34</v>
      </c>
      <c r="G94" s="123"/>
      <c r="H94" s="123"/>
      <c r="I94" s="123"/>
      <c r="J94" s="123"/>
      <c r="K94" s="24">
        <v>3</v>
      </c>
      <c r="L94" s="24"/>
      <c r="M94" s="24">
        <v>1</v>
      </c>
      <c r="N94" s="115">
        <v>2</v>
      </c>
    </row>
    <row r="95" spans="2:25" ht="13.5" customHeight="1" thickBot="1" x14ac:dyDescent="0.25">
      <c r="B95" s="1">
        <f t="shared" si="6"/>
        <v>85</v>
      </c>
      <c r="C95" s="2" t="s">
        <v>132</v>
      </c>
      <c r="D95" s="2" t="s">
        <v>184</v>
      </c>
      <c r="E95" s="123"/>
      <c r="F95" s="123" t="s">
        <v>185</v>
      </c>
      <c r="G95" s="123"/>
      <c r="H95" s="123"/>
      <c r="I95" s="123"/>
      <c r="J95" s="123"/>
      <c r="K95" s="24"/>
      <c r="L95" s="24"/>
      <c r="M95" s="24"/>
      <c r="N95" s="115" t="s">
        <v>148</v>
      </c>
    </row>
    <row r="96" spans="2:25" ht="13.95" customHeight="1" x14ac:dyDescent="0.2">
      <c r="B96" s="83"/>
      <c r="C96" s="84"/>
      <c r="D96" s="84"/>
      <c r="E96" s="23"/>
      <c r="F96" s="23"/>
      <c r="G96" s="23"/>
      <c r="H96" s="23"/>
      <c r="I96" s="23"/>
      <c r="J96" s="23"/>
      <c r="K96" s="23"/>
      <c r="L96" s="23"/>
      <c r="M96" s="23"/>
      <c r="N96" s="23"/>
      <c r="U96">
        <f>COUNTA(K11:K111)</f>
        <v>70</v>
      </c>
      <c r="V96">
        <f>COUNTA(L11:L111)</f>
        <v>62</v>
      </c>
      <c r="W96">
        <f>COUNTA(M11:M111)</f>
        <v>71</v>
      </c>
      <c r="X96">
        <f>COUNTA(N11:N111)</f>
        <v>74</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SUM(U11:U25,K26:K111)</f>
        <v>31464</v>
      </c>
      <c r="V100">
        <f>SUM(V11:V25,L26:L111)</f>
        <v>33887</v>
      </c>
      <c r="W100">
        <f>SUM(W11:W25,M26:M111)</f>
        <v>28135</v>
      </c>
      <c r="X100">
        <f>SUM(X11:X25,N26:N111)</f>
        <v>22407</v>
      </c>
    </row>
    <row r="101" spans="2:24" ht="18" customHeight="1" thickBot="1" x14ac:dyDescent="0.25">
      <c r="B101" s="71"/>
      <c r="C101" s="22"/>
      <c r="D101" s="163" t="s">
        <v>2</v>
      </c>
      <c r="E101" s="163"/>
      <c r="F101" s="163"/>
      <c r="G101" s="163"/>
      <c r="H101" s="22"/>
      <c r="I101" s="22"/>
      <c r="J101" s="72"/>
      <c r="K101" s="33" t="str">
        <f>K5</f>
        <v>2022.10.3</v>
      </c>
      <c r="L101" s="33" t="str">
        <f>L5</f>
        <v>2022.10.3</v>
      </c>
      <c r="M101" s="33" t="str">
        <f>M5</f>
        <v>2022.10.3</v>
      </c>
      <c r="N101" s="132" t="str">
        <f>N5</f>
        <v>2022.10.3</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5" customHeight="1" x14ac:dyDescent="0.2">
      <c r="B103" s="1">
        <f>B95+1</f>
        <v>86</v>
      </c>
      <c r="C103" s="6" t="s">
        <v>388</v>
      </c>
      <c r="D103" s="2" t="s">
        <v>186</v>
      </c>
      <c r="E103" s="123"/>
      <c r="F103" s="123" t="s">
        <v>187</v>
      </c>
      <c r="G103" s="123"/>
      <c r="H103" s="123"/>
      <c r="I103" s="123"/>
      <c r="J103" s="123"/>
      <c r="K103" s="24" t="s">
        <v>148</v>
      </c>
      <c r="L103" s="24"/>
      <c r="M103" s="24" t="s">
        <v>148</v>
      </c>
      <c r="N103" s="115"/>
    </row>
    <row r="104" spans="2:24" ht="13.5" customHeight="1" x14ac:dyDescent="0.2">
      <c r="B104" s="1">
        <f t="shared" ref="B104:B111" si="7">B103+1</f>
        <v>87</v>
      </c>
      <c r="C104" s="6"/>
      <c r="D104" s="2" t="s">
        <v>35</v>
      </c>
      <c r="E104" s="123"/>
      <c r="F104" s="123" t="s">
        <v>112</v>
      </c>
      <c r="G104" s="123"/>
      <c r="H104" s="123"/>
      <c r="I104" s="123"/>
      <c r="J104" s="123"/>
      <c r="K104" s="24">
        <v>7</v>
      </c>
      <c r="L104" s="24">
        <v>4</v>
      </c>
      <c r="M104" s="24">
        <v>4</v>
      </c>
      <c r="N104" s="115">
        <v>2</v>
      </c>
    </row>
    <row r="105" spans="2:24" ht="13.5" customHeight="1" x14ac:dyDescent="0.2">
      <c r="B105" s="1">
        <f t="shared" si="7"/>
        <v>88</v>
      </c>
      <c r="C105" s="6"/>
      <c r="D105" s="7"/>
      <c r="E105" s="123"/>
      <c r="F105" s="123" t="s">
        <v>36</v>
      </c>
      <c r="G105" s="123"/>
      <c r="H105" s="123"/>
      <c r="I105" s="123"/>
      <c r="J105" s="123"/>
      <c r="K105" s="24"/>
      <c r="L105" s="24">
        <v>75</v>
      </c>
      <c r="M105" s="24">
        <v>25</v>
      </c>
      <c r="N105" s="115" t="s">
        <v>148</v>
      </c>
    </row>
    <row r="106" spans="2:24" ht="13.5" customHeight="1" x14ac:dyDescent="0.2">
      <c r="B106" s="1">
        <f t="shared" si="7"/>
        <v>89</v>
      </c>
      <c r="C106" s="7"/>
      <c r="D106" s="8" t="s">
        <v>37</v>
      </c>
      <c r="E106" s="123"/>
      <c r="F106" s="123" t="s">
        <v>38</v>
      </c>
      <c r="G106" s="123"/>
      <c r="H106" s="123"/>
      <c r="I106" s="123"/>
      <c r="J106" s="123"/>
      <c r="K106" s="24">
        <v>150</v>
      </c>
      <c r="L106" s="24">
        <v>50</v>
      </c>
      <c r="M106" s="24" t="s">
        <v>148</v>
      </c>
      <c r="N106" s="115">
        <v>25</v>
      </c>
    </row>
    <row r="107" spans="2:24" ht="13.95" customHeight="1" x14ac:dyDescent="0.2">
      <c r="B107" s="1">
        <f t="shared" si="7"/>
        <v>90</v>
      </c>
      <c r="C107" s="2" t="s">
        <v>0</v>
      </c>
      <c r="D107" s="2" t="s">
        <v>229</v>
      </c>
      <c r="E107" s="123"/>
      <c r="F107" s="123" t="s">
        <v>230</v>
      </c>
      <c r="G107" s="123"/>
      <c r="H107" s="123"/>
      <c r="I107" s="123"/>
      <c r="J107" s="123"/>
      <c r="K107" s="24"/>
      <c r="L107" s="24"/>
      <c r="M107" s="24" t="s">
        <v>148</v>
      </c>
      <c r="N107" s="115"/>
    </row>
    <row r="108" spans="2:24" ht="13.5" customHeight="1" x14ac:dyDescent="0.2">
      <c r="B108" s="1">
        <f t="shared" si="7"/>
        <v>91</v>
      </c>
      <c r="C108" s="6"/>
      <c r="D108" s="8" t="s">
        <v>39</v>
      </c>
      <c r="E108" s="123"/>
      <c r="F108" s="123" t="s">
        <v>40</v>
      </c>
      <c r="G108" s="123"/>
      <c r="H108" s="123"/>
      <c r="I108" s="123"/>
      <c r="J108" s="123"/>
      <c r="K108" s="24"/>
      <c r="L108" s="24">
        <v>25</v>
      </c>
      <c r="M108" s="24"/>
      <c r="N108" s="115"/>
      <c r="U108">
        <f>COUNTA(K86:K108)</f>
        <v>10</v>
      </c>
      <c r="V108">
        <f>COUNTA(L86:L108)</f>
        <v>9</v>
      </c>
      <c r="W108">
        <f>COUNTA(M86:M108)</f>
        <v>15</v>
      </c>
      <c r="X108">
        <f>COUNTA(N86:N108)</f>
        <v>10</v>
      </c>
    </row>
    <row r="109" spans="2:24" ht="13.5" customHeight="1" x14ac:dyDescent="0.2">
      <c r="B109" s="1">
        <f t="shared" si="7"/>
        <v>92</v>
      </c>
      <c r="C109" s="152" t="s">
        <v>41</v>
      </c>
      <c r="D109" s="153"/>
      <c r="E109" s="123"/>
      <c r="F109" s="123" t="s">
        <v>42</v>
      </c>
      <c r="G109" s="123"/>
      <c r="H109" s="123"/>
      <c r="I109" s="123"/>
      <c r="J109" s="123"/>
      <c r="K109" s="24">
        <v>200</v>
      </c>
      <c r="L109" s="24">
        <v>200</v>
      </c>
      <c r="M109" s="24">
        <v>300</v>
      </c>
      <c r="N109" s="115">
        <v>300</v>
      </c>
    </row>
    <row r="110" spans="2:24" ht="13.5" customHeight="1" x14ac:dyDescent="0.2">
      <c r="B110" s="1">
        <f t="shared" si="7"/>
        <v>93</v>
      </c>
      <c r="C110" s="3"/>
      <c r="D110" s="82"/>
      <c r="E110" s="123"/>
      <c r="F110" s="123" t="s">
        <v>43</v>
      </c>
      <c r="G110" s="123"/>
      <c r="H110" s="123"/>
      <c r="I110" s="123"/>
      <c r="J110" s="123"/>
      <c r="K110" s="24">
        <v>100</v>
      </c>
      <c r="L110" s="24">
        <v>50</v>
      </c>
      <c r="M110" s="24">
        <v>100</v>
      </c>
      <c r="N110" s="115">
        <v>50</v>
      </c>
    </row>
    <row r="111" spans="2:24" ht="13.95" customHeight="1" thickBot="1" x14ac:dyDescent="0.25">
      <c r="B111" s="138">
        <f t="shared" si="7"/>
        <v>94</v>
      </c>
      <c r="C111" s="139"/>
      <c r="D111" s="140"/>
      <c r="E111" s="9"/>
      <c r="F111" s="9" t="s">
        <v>74</v>
      </c>
      <c r="G111" s="9"/>
      <c r="H111" s="9"/>
      <c r="I111" s="9"/>
      <c r="J111" s="9"/>
      <c r="K111" s="141">
        <v>50</v>
      </c>
      <c r="L111" s="141">
        <v>50</v>
      </c>
      <c r="M111" s="141">
        <v>50</v>
      </c>
      <c r="N111" s="142">
        <v>200</v>
      </c>
    </row>
    <row r="112" spans="2:24" ht="19.95" customHeight="1" thickTop="1" x14ac:dyDescent="0.2">
      <c r="B112" s="154" t="s">
        <v>45</v>
      </c>
      <c r="C112" s="155"/>
      <c r="D112" s="155"/>
      <c r="E112" s="155"/>
      <c r="F112" s="155"/>
      <c r="G112" s="155"/>
      <c r="H112" s="155"/>
      <c r="I112" s="155"/>
      <c r="J112" s="80"/>
      <c r="K112" s="32">
        <f>SUM(K113:K121)</f>
        <v>31464</v>
      </c>
      <c r="L112" s="32">
        <f>SUM(L113:L121)</f>
        <v>33887</v>
      </c>
      <c r="M112" s="32">
        <f>SUM(M113:M121)</f>
        <v>28135</v>
      </c>
      <c r="N112" s="143">
        <f>SUM(N113:N121)</f>
        <v>22407</v>
      </c>
    </row>
    <row r="113" spans="2:14" ht="13.95" customHeight="1" x14ac:dyDescent="0.2">
      <c r="B113" s="156" t="s">
        <v>46</v>
      </c>
      <c r="C113" s="157"/>
      <c r="D113" s="158"/>
      <c r="E113" s="12"/>
      <c r="F113" s="13"/>
      <c r="G113" s="149" t="s">
        <v>13</v>
      </c>
      <c r="H113" s="149"/>
      <c r="I113" s="13"/>
      <c r="J113" s="14"/>
      <c r="K113" s="4">
        <f>SUM(U$11:U$25)</f>
        <v>8825</v>
      </c>
      <c r="L113" s="4">
        <f>SUM(V$11:V$25)</f>
        <v>8000</v>
      </c>
      <c r="M113" s="4">
        <f>SUM(W$11:W$25)</f>
        <v>9075</v>
      </c>
      <c r="N113" s="5">
        <f>SUM(X$11:X$25)</f>
        <v>12450</v>
      </c>
    </row>
    <row r="114" spans="2:14" ht="13.95" customHeight="1" x14ac:dyDescent="0.2">
      <c r="B114" s="86"/>
      <c r="C114" s="64"/>
      <c r="D114" s="87"/>
      <c r="E114" s="15"/>
      <c r="F114" s="123"/>
      <c r="G114" s="149" t="s">
        <v>25</v>
      </c>
      <c r="H114" s="149"/>
      <c r="I114" s="119"/>
      <c r="J114" s="16"/>
      <c r="K114" s="4">
        <f>SUM(K$26)</f>
        <v>4000</v>
      </c>
      <c r="L114" s="4">
        <f>SUM(L$26)</f>
        <v>1350</v>
      </c>
      <c r="M114" s="4">
        <f>SUM(M$26)</f>
        <v>500</v>
      </c>
      <c r="N114" s="5">
        <f>SUM(N$26)</f>
        <v>450</v>
      </c>
    </row>
    <row r="115" spans="2:14" ht="13.95" customHeight="1" x14ac:dyDescent="0.2">
      <c r="B115" s="86"/>
      <c r="C115" s="64"/>
      <c r="D115" s="87"/>
      <c r="E115" s="15"/>
      <c r="F115" s="123"/>
      <c r="G115" s="149" t="s">
        <v>27</v>
      </c>
      <c r="H115" s="149"/>
      <c r="I115" s="13"/>
      <c r="J115" s="14"/>
      <c r="K115" s="4">
        <f>SUM(K$27:K$28)</f>
        <v>151</v>
      </c>
      <c r="L115" s="4">
        <f>SUM(L$27:L$28)</f>
        <v>1</v>
      </c>
      <c r="M115" s="4">
        <f>SUM(M$27:M$28)</f>
        <v>1</v>
      </c>
      <c r="N115" s="5">
        <f>SUM(N$27:N$28)</f>
        <v>25</v>
      </c>
    </row>
    <row r="116" spans="2:14" ht="13.95" customHeight="1" x14ac:dyDescent="0.2">
      <c r="B116" s="86"/>
      <c r="C116" s="64"/>
      <c r="D116" s="87"/>
      <c r="E116" s="15"/>
      <c r="F116" s="123"/>
      <c r="G116" s="149" t="s">
        <v>79</v>
      </c>
      <c r="H116" s="149"/>
      <c r="I116" s="13"/>
      <c r="J116" s="14"/>
      <c r="K116" s="4">
        <f>SUM(K$29:K$29)</f>
        <v>200</v>
      </c>
      <c r="L116" s="4">
        <f>SUM(L$29:L$29)</f>
        <v>0</v>
      </c>
      <c r="M116" s="4">
        <f>SUM(M$29:M$29)</f>
        <v>0</v>
      </c>
      <c r="N116" s="5">
        <f>SUM(N$29:N$29)</f>
        <v>0</v>
      </c>
    </row>
    <row r="117" spans="2:14" ht="13.95" customHeight="1" x14ac:dyDescent="0.2">
      <c r="B117" s="86"/>
      <c r="C117" s="64"/>
      <c r="D117" s="87"/>
      <c r="E117" s="15"/>
      <c r="F117" s="123"/>
      <c r="G117" s="149" t="s">
        <v>80</v>
      </c>
      <c r="H117" s="149"/>
      <c r="I117" s="13"/>
      <c r="J117" s="14"/>
      <c r="K117" s="4">
        <f>SUM(K31:K47)</f>
        <v>8175</v>
      </c>
      <c r="L117" s="4">
        <f>SUM(L$31:L$47)</f>
        <v>15596</v>
      </c>
      <c r="M117" s="4">
        <f>SUM(M$31:M$47)</f>
        <v>11161</v>
      </c>
      <c r="N117" s="5">
        <f>SUM(N$31:N$47)</f>
        <v>5735</v>
      </c>
    </row>
    <row r="118" spans="2:14" ht="13.95" customHeight="1" x14ac:dyDescent="0.2">
      <c r="B118" s="86"/>
      <c r="C118" s="64"/>
      <c r="D118" s="87"/>
      <c r="E118" s="15"/>
      <c r="F118" s="123"/>
      <c r="G118" s="149" t="s">
        <v>77</v>
      </c>
      <c r="H118" s="149"/>
      <c r="I118" s="13"/>
      <c r="J118" s="14"/>
      <c r="K118" s="4">
        <f>SUM(K$48:K$49)</f>
        <v>50</v>
      </c>
      <c r="L118" s="4">
        <f>SUM(L$48:L$49)</f>
        <v>150</v>
      </c>
      <c r="M118" s="4">
        <f>SUM(M$48:M$49)</f>
        <v>0</v>
      </c>
      <c r="N118" s="5">
        <f>SUM(N$48:N$49)</f>
        <v>50</v>
      </c>
    </row>
    <row r="119" spans="2:14" ht="13.95" customHeight="1" x14ac:dyDescent="0.2">
      <c r="B119" s="86"/>
      <c r="C119" s="64"/>
      <c r="D119" s="87"/>
      <c r="E119" s="15"/>
      <c r="F119" s="123"/>
      <c r="G119" s="149" t="s">
        <v>28</v>
      </c>
      <c r="H119" s="149"/>
      <c r="I119" s="13"/>
      <c r="J119" s="14"/>
      <c r="K119" s="4">
        <f>SUM(K$50:K$85)</f>
        <v>9498</v>
      </c>
      <c r="L119" s="4">
        <f>SUM(L$50:L$85)</f>
        <v>8323</v>
      </c>
      <c r="M119" s="4">
        <f>SUM(M$50:M$85)</f>
        <v>6905</v>
      </c>
      <c r="N119" s="5">
        <f>SUM(N$50:N$85)</f>
        <v>3107</v>
      </c>
    </row>
    <row r="120" spans="2:14" ht="13.95" customHeight="1" x14ac:dyDescent="0.2">
      <c r="B120" s="86"/>
      <c r="C120" s="64"/>
      <c r="D120" s="87"/>
      <c r="E120" s="15"/>
      <c r="F120" s="123"/>
      <c r="G120" s="149" t="s">
        <v>47</v>
      </c>
      <c r="H120" s="149"/>
      <c r="I120" s="13"/>
      <c r="J120" s="14"/>
      <c r="K120" s="4">
        <f>SUM(K$30:K$30,K$109:K$110)</f>
        <v>340</v>
      </c>
      <c r="L120" s="4">
        <f>SUM(L30:L30,L$109:L$110)</f>
        <v>255</v>
      </c>
      <c r="M120" s="4">
        <f>SUM(M30:M30,M$109:M$110)</f>
        <v>400</v>
      </c>
      <c r="N120" s="5">
        <f>SUM(N30:N30,N$109:N$110)</f>
        <v>350</v>
      </c>
    </row>
    <row r="121" spans="2:14" ht="13.95" customHeight="1" thickBot="1" x14ac:dyDescent="0.25">
      <c r="B121" s="88"/>
      <c r="C121" s="89"/>
      <c r="D121" s="90"/>
      <c r="E121" s="17"/>
      <c r="F121" s="9"/>
      <c r="G121" s="147" t="s">
        <v>44</v>
      </c>
      <c r="H121" s="147"/>
      <c r="I121" s="18"/>
      <c r="J121" s="19"/>
      <c r="K121" s="10">
        <f>SUM(K$86:K$108,K$111)</f>
        <v>225</v>
      </c>
      <c r="L121" s="10">
        <f>SUM(L$86:L$108,L$111)</f>
        <v>212</v>
      </c>
      <c r="M121" s="10">
        <f>SUM(M$86:M$108,M$111)</f>
        <v>93</v>
      </c>
      <c r="N121" s="11">
        <f>SUM(N$86:N$108,N$111)</f>
        <v>240</v>
      </c>
    </row>
    <row r="122" spans="2:14" ht="18" customHeight="1" thickTop="1" x14ac:dyDescent="0.2">
      <c r="B122" s="159" t="s">
        <v>48</v>
      </c>
      <c r="C122" s="160"/>
      <c r="D122" s="161"/>
      <c r="E122" s="91"/>
      <c r="F122" s="120"/>
      <c r="G122" s="162" t="s">
        <v>49</v>
      </c>
      <c r="H122" s="162"/>
      <c r="I122" s="120"/>
      <c r="J122" s="121"/>
      <c r="K122" s="35" t="s">
        <v>50</v>
      </c>
      <c r="L122" s="41"/>
      <c r="M122" s="41"/>
      <c r="N122" s="53"/>
    </row>
    <row r="123" spans="2:14" ht="18" customHeight="1" x14ac:dyDescent="0.2">
      <c r="B123" s="92"/>
      <c r="C123" s="93"/>
      <c r="D123" s="93"/>
      <c r="E123" s="94"/>
      <c r="F123" s="95"/>
      <c r="G123" s="96"/>
      <c r="H123" s="96"/>
      <c r="I123" s="95"/>
      <c r="J123" s="97"/>
      <c r="K123" s="36" t="s">
        <v>51</v>
      </c>
      <c r="L123" s="42"/>
      <c r="M123" s="42"/>
      <c r="N123" s="45"/>
    </row>
    <row r="124" spans="2:14" ht="18" customHeight="1" x14ac:dyDescent="0.2">
      <c r="B124" s="86"/>
      <c r="C124" s="64"/>
      <c r="D124" s="64"/>
      <c r="E124" s="98"/>
      <c r="F124" s="22"/>
      <c r="G124" s="163" t="s">
        <v>52</v>
      </c>
      <c r="H124" s="163"/>
      <c r="I124" s="118"/>
      <c r="J124" s="122"/>
      <c r="K124" s="37" t="s">
        <v>53</v>
      </c>
      <c r="L124" s="43"/>
      <c r="M124" s="47"/>
      <c r="N124" s="43"/>
    </row>
    <row r="125" spans="2:14" ht="18" customHeight="1" x14ac:dyDescent="0.2">
      <c r="B125" s="86"/>
      <c r="C125" s="64"/>
      <c r="D125" s="64"/>
      <c r="E125" s="99"/>
      <c r="F125" s="64"/>
      <c r="G125" s="100"/>
      <c r="H125" s="100"/>
      <c r="I125" s="93"/>
      <c r="J125" s="101"/>
      <c r="K125" s="38" t="s">
        <v>89</v>
      </c>
      <c r="L125" s="44"/>
      <c r="M125" s="26"/>
      <c r="N125" s="44"/>
    </row>
    <row r="126" spans="2:14" ht="18" customHeight="1" x14ac:dyDescent="0.2">
      <c r="B126" s="86"/>
      <c r="C126" s="64"/>
      <c r="D126" s="64"/>
      <c r="E126" s="99"/>
      <c r="F126" s="64"/>
      <c r="G126" s="100"/>
      <c r="H126" s="100"/>
      <c r="I126" s="93"/>
      <c r="J126" s="101"/>
      <c r="K126" s="38" t="s">
        <v>82</v>
      </c>
      <c r="L126" s="42"/>
      <c r="M126" s="26"/>
      <c r="N126" s="44"/>
    </row>
    <row r="127" spans="2:14" ht="18" customHeight="1" x14ac:dyDescent="0.2">
      <c r="B127" s="86"/>
      <c r="C127" s="64"/>
      <c r="D127" s="64"/>
      <c r="E127" s="98"/>
      <c r="F127" s="22"/>
      <c r="G127" s="163" t="s">
        <v>54</v>
      </c>
      <c r="H127" s="163"/>
      <c r="I127" s="118"/>
      <c r="J127" s="122"/>
      <c r="K127" s="37" t="s">
        <v>93</v>
      </c>
      <c r="L127" s="43"/>
      <c r="M127" s="47"/>
      <c r="N127" s="43"/>
    </row>
    <row r="128" spans="2:14" ht="18" customHeight="1" x14ac:dyDescent="0.2">
      <c r="B128" s="86"/>
      <c r="C128" s="64"/>
      <c r="D128" s="64"/>
      <c r="E128" s="99"/>
      <c r="F128" s="64"/>
      <c r="G128" s="100"/>
      <c r="H128" s="100"/>
      <c r="I128" s="93"/>
      <c r="J128" s="101"/>
      <c r="K128" s="38" t="s">
        <v>90</v>
      </c>
      <c r="L128" s="44"/>
      <c r="M128" s="26"/>
      <c r="N128" s="44"/>
    </row>
    <row r="129" spans="2:14" ht="18" customHeight="1" x14ac:dyDescent="0.2">
      <c r="B129" s="86"/>
      <c r="C129" s="64"/>
      <c r="D129" s="64"/>
      <c r="E129" s="99"/>
      <c r="F129" s="64"/>
      <c r="G129" s="100"/>
      <c r="H129" s="100"/>
      <c r="I129" s="93"/>
      <c r="J129" s="101"/>
      <c r="K129" s="38" t="s">
        <v>91</v>
      </c>
      <c r="L129" s="44"/>
      <c r="M129" s="44"/>
      <c r="N129" s="44"/>
    </row>
    <row r="130" spans="2:14" ht="18" customHeight="1" x14ac:dyDescent="0.2">
      <c r="B130" s="86"/>
      <c r="C130" s="64"/>
      <c r="D130" s="64"/>
      <c r="E130" s="78"/>
      <c r="F130" s="79"/>
      <c r="G130" s="96"/>
      <c r="H130" s="96"/>
      <c r="I130" s="95"/>
      <c r="J130" s="97"/>
      <c r="K130" s="38" t="s">
        <v>92</v>
      </c>
      <c r="L130" s="45"/>
      <c r="M130" s="42"/>
      <c r="N130" s="45"/>
    </row>
    <row r="131" spans="2:14" ht="18" customHeight="1" x14ac:dyDescent="0.2">
      <c r="B131" s="102"/>
      <c r="C131" s="79"/>
      <c r="D131" s="79"/>
      <c r="E131" s="15"/>
      <c r="F131" s="123"/>
      <c r="G131" s="149" t="s">
        <v>55</v>
      </c>
      <c r="H131" s="149"/>
      <c r="I131" s="13"/>
      <c r="J131" s="14"/>
      <c r="K131" s="27" t="s">
        <v>161</v>
      </c>
      <c r="L131" s="46"/>
      <c r="M131" s="48"/>
      <c r="N131" s="46"/>
    </row>
    <row r="132" spans="2:14" ht="18" customHeight="1" x14ac:dyDescent="0.2">
      <c r="B132" s="156" t="s">
        <v>56</v>
      </c>
      <c r="C132" s="157"/>
      <c r="D132" s="157"/>
      <c r="E132" s="22"/>
      <c r="F132" s="22"/>
      <c r="G132" s="22"/>
      <c r="H132" s="22"/>
      <c r="I132" s="22"/>
      <c r="J132" s="22"/>
      <c r="K132" s="22"/>
      <c r="L132" s="22"/>
      <c r="M132" s="22"/>
      <c r="N132" s="54"/>
    </row>
    <row r="133" spans="2:14" ht="14.1" customHeight="1" x14ac:dyDescent="0.2">
      <c r="B133" s="103"/>
      <c r="C133" s="39" t="s">
        <v>57</v>
      </c>
      <c r="D133" s="104"/>
      <c r="E133" s="39"/>
      <c r="F133" s="39"/>
      <c r="G133" s="39"/>
      <c r="H133" s="39"/>
      <c r="I133" s="39"/>
      <c r="J133" s="39"/>
      <c r="K133" s="39"/>
      <c r="L133" s="39"/>
      <c r="M133" s="39"/>
      <c r="N133" s="55"/>
    </row>
    <row r="134" spans="2:14" ht="14.1" customHeight="1" x14ac:dyDescent="0.2">
      <c r="B134" s="103"/>
      <c r="C134" s="39" t="s">
        <v>58</v>
      </c>
      <c r="D134" s="104"/>
      <c r="E134" s="39"/>
      <c r="F134" s="39"/>
      <c r="G134" s="39"/>
      <c r="H134" s="39"/>
      <c r="I134" s="39"/>
      <c r="J134" s="39"/>
      <c r="K134" s="39"/>
      <c r="L134" s="39"/>
      <c r="M134" s="39"/>
      <c r="N134" s="55"/>
    </row>
    <row r="135" spans="2:14" ht="14.1" customHeight="1" x14ac:dyDescent="0.2">
      <c r="B135" s="103"/>
      <c r="C135" s="39" t="s">
        <v>59</v>
      </c>
      <c r="D135" s="104"/>
      <c r="E135" s="39"/>
      <c r="F135" s="39"/>
      <c r="G135" s="39"/>
      <c r="H135" s="39"/>
      <c r="I135" s="39"/>
      <c r="J135" s="39"/>
      <c r="K135" s="39"/>
      <c r="L135" s="39"/>
      <c r="M135" s="39"/>
      <c r="N135" s="55"/>
    </row>
    <row r="136" spans="2:14" ht="14.1" customHeight="1" x14ac:dyDescent="0.2">
      <c r="B136" s="103"/>
      <c r="C136" s="39" t="s">
        <v>122</v>
      </c>
      <c r="D136" s="104"/>
      <c r="E136" s="39"/>
      <c r="F136" s="39"/>
      <c r="G136" s="39"/>
      <c r="H136" s="39"/>
      <c r="I136" s="39"/>
      <c r="J136" s="39"/>
      <c r="K136" s="39"/>
      <c r="L136" s="39"/>
      <c r="M136" s="39"/>
      <c r="N136" s="55"/>
    </row>
    <row r="137" spans="2:14" ht="14.1" customHeight="1" x14ac:dyDescent="0.2">
      <c r="B137" s="105"/>
      <c r="C137" s="39" t="s">
        <v>123</v>
      </c>
      <c r="D137" s="39"/>
      <c r="E137" s="39"/>
      <c r="F137" s="39"/>
      <c r="G137" s="39"/>
      <c r="H137" s="39"/>
      <c r="I137" s="39"/>
      <c r="J137" s="39"/>
      <c r="K137" s="39"/>
      <c r="L137" s="39"/>
      <c r="M137" s="39"/>
      <c r="N137" s="55"/>
    </row>
    <row r="138" spans="2:14" ht="14.1" customHeight="1" x14ac:dyDescent="0.2">
      <c r="B138" s="105"/>
      <c r="C138" s="39" t="s">
        <v>119</v>
      </c>
      <c r="D138" s="39"/>
      <c r="E138" s="39"/>
      <c r="F138" s="39"/>
      <c r="G138" s="39"/>
      <c r="H138" s="39"/>
      <c r="I138" s="39"/>
      <c r="J138" s="39"/>
      <c r="K138" s="39"/>
      <c r="L138" s="39"/>
      <c r="M138" s="39"/>
      <c r="N138" s="55"/>
    </row>
    <row r="139" spans="2:14" ht="14.1" customHeight="1" x14ac:dyDescent="0.2">
      <c r="B139" s="105"/>
      <c r="C139" s="39" t="s">
        <v>87</v>
      </c>
      <c r="D139" s="39"/>
      <c r="E139" s="39"/>
      <c r="F139" s="39"/>
      <c r="G139" s="39"/>
      <c r="H139" s="39"/>
      <c r="I139" s="39"/>
      <c r="J139" s="39"/>
      <c r="K139" s="39"/>
      <c r="L139" s="39"/>
      <c r="M139" s="39"/>
      <c r="N139" s="55"/>
    </row>
    <row r="140" spans="2:14" ht="14.1" customHeight="1" x14ac:dyDescent="0.2">
      <c r="B140" s="105"/>
      <c r="C140" s="39" t="s">
        <v>88</v>
      </c>
      <c r="D140" s="39"/>
      <c r="E140" s="39"/>
      <c r="F140" s="39"/>
      <c r="G140" s="39"/>
      <c r="H140" s="39"/>
      <c r="I140" s="39"/>
      <c r="J140" s="39"/>
      <c r="K140" s="39"/>
      <c r="L140" s="39"/>
      <c r="M140" s="39"/>
      <c r="N140" s="55"/>
    </row>
    <row r="141" spans="2:14" ht="14.1" customHeight="1" x14ac:dyDescent="0.2">
      <c r="B141" s="105"/>
      <c r="C141" s="39" t="s">
        <v>78</v>
      </c>
      <c r="D141" s="39"/>
      <c r="E141" s="39"/>
      <c r="F141" s="39"/>
      <c r="G141" s="39"/>
      <c r="H141" s="39"/>
      <c r="I141" s="39"/>
      <c r="J141" s="39"/>
      <c r="K141" s="39"/>
      <c r="L141" s="39"/>
      <c r="M141" s="39"/>
      <c r="N141" s="55"/>
    </row>
    <row r="142" spans="2:14" ht="14.1" customHeight="1" x14ac:dyDescent="0.2">
      <c r="B142" s="105"/>
      <c r="C142" s="39" t="s">
        <v>128</v>
      </c>
      <c r="D142" s="39"/>
      <c r="E142" s="39"/>
      <c r="F142" s="39"/>
      <c r="G142" s="39"/>
      <c r="H142" s="39"/>
      <c r="I142" s="39"/>
      <c r="J142" s="39"/>
      <c r="K142" s="39"/>
      <c r="L142" s="39"/>
      <c r="M142" s="39"/>
      <c r="N142" s="55"/>
    </row>
    <row r="143" spans="2:14" ht="14.1" customHeight="1" x14ac:dyDescent="0.2">
      <c r="B143" s="105"/>
      <c r="C143" s="39" t="s">
        <v>124</v>
      </c>
      <c r="D143" s="39"/>
      <c r="E143" s="39"/>
      <c r="F143" s="39"/>
      <c r="G143" s="39"/>
      <c r="H143" s="39"/>
      <c r="I143" s="39"/>
      <c r="J143" s="39"/>
      <c r="K143" s="39"/>
      <c r="L143" s="39"/>
      <c r="M143" s="39"/>
      <c r="N143" s="55"/>
    </row>
    <row r="144" spans="2:14" ht="14.1" customHeight="1" x14ac:dyDescent="0.2">
      <c r="B144" s="105"/>
      <c r="C144" s="39" t="s">
        <v>125</v>
      </c>
      <c r="D144" s="39"/>
      <c r="E144" s="39"/>
      <c r="F144" s="39"/>
      <c r="G144" s="39"/>
      <c r="H144" s="39"/>
      <c r="I144" s="39"/>
      <c r="J144" s="39"/>
      <c r="K144" s="39"/>
      <c r="L144" s="39"/>
      <c r="M144" s="39"/>
      <c r="N144" s="55"/>
    </row>
    <row r="145" spans="2:14" ht="14.1" customHeight="1" x14ac:dyDescent="0.2">
      <c r="B145" s="105"/>
      <c r="C145" s="39" t="s">
        <v>126</v>
      </c>
      <c r="D145" s="39"/>
      <c r="E145" s="39"/>
      <c r="F145" s="39"/>
      <c r="G145" s="39"/>
      <c r="H145" s="39"/>
      <c r="I145" s="39"/>
      <c r="J145" s="39"/>
      <c r="K145" s="39"/>
      <c r="L145" s="39"/>
      <c r="M145" s="39"/>
      <c r="N145" s="55"/>
    </row>
    <row r="146" spans="2:14" ht="14.1" customHeight="1" x14ac:dyDescent="0.2">
      <c r="B146" s="105"/>
      <c r="C146" s="39" t="s">
        <v>115</v>
      </c>
      <c r="D146" s="39"/>
      <c r="E146" s="39"/>
      <c r="F146" s="39"/>
      <c r="G146" s="39"/>
      <c r="H146" s="39"/>
      <c r="I146" s="39"/>
      <c r="J146" s="39"/>
      <c r="K146" s="39"/>
      <c r="L146" s="39"/>
      <c r="M146" s="39"/>
      <c r="N146" s="55"/>
    </row>
    <row r="147" spans="2:14" ht="14.1" customHeight="1" x14ac:dyDescent="0.2">
      <c r="B147" s="105"/>
      <c r="C147" s="39" t="s">
        <v>127</v>
      </c>
      <c r="D147" s="39"/>
      <c r="E147" s="39"/>
      <c r="F147" s="39"/>
      <c r="G147" s="39"/>
      <c r="H147" s="39"/>
      <c r="I147" s="39"/>
      <c r="J147" s="39"/>
      <c r="K147" s="39"/>
      <c r="L147" s="39"/>
      <c r="M147" s="39"/>
      <c r="N147" s="55"/>
    </row>
    <row r="148" spans="2:14" ht="14.1" customHeight="1" x14ac:dyDescent="0.2">
      <c r="B148" s="105"/>
      <c r="C148" s="39" t="s">
        <v>188</v>
      </c>
      <c r="D148" s="39"/>
      <c r="E148" s="39"/>
      <c r="F148" s="39"/>
      <c r="G148" s="39"/>
      <c r="H148" s="39"/>
      <c r="I148" s="39"/>
      <c r="J148" s="39"/>
      <c r="K148" s="39"/>
      <c r="L148" s="39"/>
      <c r="M148" s="39"/>
      <c r="N148" s="55"/>
    </row>
    <row r="149" spans="2:14" ht="14.1" customHeight="1" x14ac:dyDescent="0.2">
      <c r="B149" s="105"/>
      <c r="C149" s="39" t="s">
        <v>121</v>
      </c>
      <c r="D149" s="39"/>
      <c r="E149" s="39"/>
      <c r="F149" s="39"/>
      <c r="G149" s="39"/>
      <c r="H149" s="39"/>
      <c r="I149" s="39"/>
      <c r="J149" s="39"/>
      <c r="K149" s="39"/>
      <c r="L149" s="39"/>
      <c r="M149" s="39"/>
      <c r="N149" s="55"/>
    </row>
    <row r="150" spans="2:14" x14ac:dyDescent="0.2">
      <c r="B150" s="106"/>
      <c r="C150" s="39" t="s">
        <v>134</v>
      </c>
      <c r="N150" s="63"/>
    </row>
    <row r="151" spans="2:14" x14ac:dyDescent="0.2">
      <c r="B151" s="106"/>
      <c r="C151" s="39" t="s">
        <v>130</v>
      </c>
      <c r="N151" s="63"/>
    </row>
    <row r="152" spans="2:14" ht="14.1" customHeight="1" x14ac:dyDescent="0.2">
      <c r="B152" s="105"/>
      <c r="C152" s="39" t="s">
        <v>104</v>
      </c>
      <c r="D152" s="39"/>
      <c r="E152" s="39"/>
      <c r="F152" s="39"/>
      <c r="G152" s="39"/>
      <c r="H152" s="39"/>
      <c r="I152" s="39"/>
      <c r="J152" s="39"/>
      <c r="K152" s="39"/>
      <c r="L152" s="39"/>
      <c r="M152" s="39"/>
      <c r="N152" s="55"/>
    </row>
    <row r="153" spans="2:14" ht="18" customHeight="1" x14ac:dyDescent="0.2">
      <c r="B153" s="105"/>
      <c r="C153" s="39" t="s">
        <v>60</v>
      </c>
      <c r="D153" s="39"/>
      <c r="E153" s="39"/>
      <c r="F153" s="39"/>
      <c r="G153" s="39"/>
      <c r="H153" s="39"/>
      <c r="I153" s="39"/>
      <c r="J153" s="39"/>
      <c r="K153" s="39"/>
      <c r="L153" s="39"/>
      <c r="M153" s="39"/>
      <c r="N153" s="55"/>
    </row>
    <row r="154" spans="2:14" x14ac:dyDescent="0.2">
      <c r="B154" s="106"/>
      <c r="C154" s="39" t="s">
        <v>120</v>
      </c>
      <c r="N154" s="63"/>
    </row>
    <row r="155" spans="2:14" x14ac:dyDescent="0.2">
      <c r="B155" s="106"/>
      <c r="C155" s="39" t="s">
        <v>139</v>
      </c>
      <c r="N155" s="63"/>
    </row>
    <row r="156" spans="2:14" ht="13.8" thickBot="1" x14ac:dyDescent="0.25">
      <c r="B156" s="107"/>
      <c r="C156" s="40" t="s">
        <v>131</v>
      </c>
      <c r="D156" s="61"/>
      <c r="E156" s="61"/>
      <c r="F156" s="61"/>
      <c r="G156" s="61"/>
      <c r="H156" s="61"/>
      <c r="I156" s="61"/>
      <c r="J156" s="61"/>
      <c r="K156" s="61"/>
      <c r="L156" s="61"/>
      <c r="M156" s="61"/>
      <c r="N156" s="62"/>
    </row>
  </sheetData>
  <mergeCells count="28">
    <mergeCell ref="G124:H124"/>
    <mergeCell ref="G127:H127"/>
    <mergeCell ref="G131:H131"/>
    <mergeCell ref="B132:D132"/>
    <mergeCell ref="G118:H118"/>
    <mergeCell ref="G119:H119"/>
    <mergeCell ref="G120:H120"/>
    <mergeCell ref="G121:H121"/>
    <mergeCell ref="B122:D122"/>
    <mergeCell ref="G122:H122"/>
    <mergeCell ref="G117:H117"/>
    <mergeCell ref="G10:H10"/>
    <mergeCell ref="D100:G100"/>
    <mergeCell ref="D101:G101"/>
    <mergeCell ref="G102:H102"/>
    <mergeCell ref="C109:D109"/>
    <mergeCell ref="B112:I112"/>
    <mergeCell ref="B113:D113"/>
    <mergeCell ref="G113:H113"/>
    <mergeCell ref="G114:H114"/>
    <mergeCell ref="G115:H115"/>
    <mergeCell ref="G116:H116"/>
    <mergeCell ref="D9:F9"/>
    <mergeCell ref="D4:G4"/>
    <mergeCell ref="D5:G5"/>
    <mergeCell ref="D6:G6"/>
    <mergeCell ref="D7:F7"/>
    <mergeCell ref="D8:F8"/>
  </mergeCells>
  <phoneticPr fontId="23"/>
  <conditionalFormatting sqref="O11:O95">
    <cfRule type="expression" dxfId="15" priority="1" stopIfTrue="1">
      <formula>COUNTBLANK(K11:N11)=4</formula>
    </cfRule>
  </conditionalFormatting>
  <conditionalFormatting sqref="O103:O111">
    <cfRule type="expression" dxfId="14"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2" manualBreakCount="2">
    <brk id="96" max="14" man="1"/>
    <brk id="96" max="16383" man="1"/>
  </rowBreaks>
  <colBreaks count="1" manualBreakCount="1">
    <brk id="2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B1:AC151"/>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403</v>
      </c>
      <c r="L5" s="29" t="str">
        <f>K5</f>
        <v>2022.10.17</v>
      </c>
      <c r="M5" s="29" t="str">
        <f>K5</f>
        <v>2022.10.17</v>
      </c>
      <c r="N5" s="113" t="str">
        <f>K5</f>
        <v>2022.10.17</v>
      </c>
    </row>
    <row r="6" spans="2:24" ht="18" customHeight="1" x14ac:dyDescent="0.2">
      <c r="B6" s="68"/>
      <c r="C6" s="123"/>
      <c r="D6" s="149" t="s">
        <v>3</v>
      </c>
      <c r="E6" s="149"/>
      <c r="F6" s="149"/>
      <c r="G6" s="149"/>
      <c r="H6" s="123"/>
      <c r="I6" s="123"/>
      <c r="J6" s="69"/>
      <c r="K6" s="108">
        <v>0.44097222222222227</v>
      </c>
      <c r="L6" s="108">
        <v>0.40347222222222223</v>
      </c>
      <c r="M6" s="108">
        <v>0.38750000000000001</v>
      </c>
      <c r="N6" s="109">
        <v>0.4861111111111111</v>
      </c>
    </row>
    <row r="7" spans="2:24" ht="18" customHeight="1" x14ac:dyDescent="0.2">
      <c r="B7" s="68"/>
      <c r="C7" s="123"/>
      <c r="D7" s="149" t="s">
        <v>4</v>
      </c>
      <c r="E7" s="150"/>
      <c r="F7" s="150"/>
      <c r="G7" s="70" t="s">
        <v>5</v>
      </c>
      <c r="H7" s="123"/>
      <c r="I7" s="123"/>
      <c r="J7" s="69"/>
      <c r="K7" s="110">
        <v>2.2000000000000002</v>
      </c>
      <c r="L7" s="110">
        <v>1.5</v>
      </c>
      <c r="M7" s="110">
        <v>1.53</v>
      </c>
      <c r="N7" s="111">
        <v>1.6</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249</v>
      </c>
      <c r="G11" s="123"/>
      <c r="H11" s="123"/>
      <c r="I11" s="123"/>
      <c r="J11" s="123"/>
      <c r="K11" s="20" t="s">
        <v>149</v>
      </c>
      <c r="L11" s="20"/>
      <c r="M11" s="20" t="s">
        <v>149</v>
      </c>
      <c r="N11" s="21"/>
      <c r="P11" t="s">
        <v>14</v>
      </c>
      <c r="Q11" t="e">
        <f t="shared" ref="Q11:T16" si="0">IF(K11="",0,VALUE(MID(K11,2,LEN(K11)-2)))</f>
        <v>#VALUE!</v>
      </c>
      <c r="R11">
        <f t="shared" si="0"/>
        <v>0</v>
      </c>
      <c r="S11" t="e">
        <f t="shared" si="0"/>
        <v>#VALUE!</v>
      </c>
      <c r="T11">
        <f t="shared" si="0"/>
        <v>0</v>
      </c>
      <c r="U11">
        <f t="shared" ref="U11:X27" si="1">IF(K11="＋",0,IF(K11="(＋)",0,ABS(K11)))</f>
        <v>0</v>
      </c>
      <c r="V11">
        <f t="shared" si="1"/>
        <v>0</v>
      </c>
      <c r="W11">
        <f t="shared" si="1"/>
        <v>0</v>
      </c>
      <c r="X11">
        <f t="shared" si="1"/>
        <v>0</v>
      </c>
    </row>
    <row r="12" spans="2:24" ht="13.5" customHeight="1" x14ac:dyDescent="0.2">
      <c r="B12" s="1">
        <f>B11+1</f>
        <v>2</v>
      </c>
      <c r="C12" s="3"/>
      <c r="D12" s="6"/>
      <c r="E12" s="123"/>
      <c r="F12" s="123" t="s">
        <v>191</v>
      </c>
      <c r="G12" s="123"/>
      <c r="H12" s="123"/>
      <c r="I12" s="123"/>
      <c r="J12" s="123"/>
      <c r="K12" s="20" t="s">
        <v>150</v>
      </c>
      <c r="L12" s="20" t="s">
        <v>232</v>
      </c>
      <c r="M12" s="20" t="s">
        <v>233</v>
      </c>
      <c r="N12" s="21" t="s">
        <v>233</v>
      </c>
      <c r="P12" t="s">
        <v>14</v>
      </c>
      <c r="Q12">
        <f>IF(K12="",0,VALUE(MID(K12,2,LEN(K12)-2)))</f>
        <v>50</v>
      </c>
      <c r="R12">
        <f t="shared" si="0"/>
        <v>75</v>
      </c>
      <c r="S12">
        <f t="shared" si="0"/>
        <v>200</v>
      </c>
      <c r="T12">
        <f t="shared" si="0"/>
        <v>200</v>
      </c>
      <c r="U12">
        <f>IF(K12="＋",0,IF(K12="(＋)",0,ABS(K12)))</f>
        <v>50</v>
      </c>
      <c r="V12">
        <f t="shared" si="1"/>
        <v>75</v>
      </c>
      <c r="W12">
        <f t="shared" si="1"/>
        <v>200</v>
      </c>
      <c r="X12">
        <f t="shared" si="1"/>
        <v>200</v>
      </c>
    </row>
    <row r="13" spans="2:24" ht="13.95" customHeight="1" x14ac:dyDescent="0.2">
      <c r="B13" s="1">
        <f t="shared" ref="B13:B76" si="2">B12+1</f>
        <v>3</v>
      </c>
      <c r="C13" s="3"/>
      <c r="D13" s="6"/>
      <c r="E13" s="123"/>
      <c r="F13" s="123" t="s">
        <v>194</v>
      </c>
      <c r="G13" s="123"/>
      <c r="H13" s="123"/>
      <c r="I13" s="123"/>
      <c r="J13" s="123"/>
      <c r="K13" s="20" t="s">
        <v>151</v>
      </c>
      <c r="L13" s="20"/>
      <c r="M13" s="20" t="s">
        <v>149</v>
      </c>
      <c r="N13" s="21"/>
      <c r="P13" t="s">
        <v>14</v>
      </c>
      <c r="Q13">
        <f>IF(K13="",0,VALUE(MID(K13,2,LEN(K13)-2)))</f>
        <v>25</v>
      </c>
      <c r="R13">
        <f t="shared" si="0"/>
        <v>0</v>
      </c>
      <c r="S13" t="e">
        <f t="shared" si="0"/>
        <v>#VALUE!</v>
      </c>
      <c r="T13">
        <f t="shared" si="0"/>
        <v>0</v>
      </c>
      <c r="U13">
        <f>IF(K13="＋",0,IF(K13="(＋)",0,ABS(K13)))</f>
        <v>25</v>
      </c>
      <c r="V13">
        <f t="shared" si="1"/>
        <v>0</v>
      </c>
      <c r="W13">
        <f t="shared" si="1"/>
        <v>0</v>
      </c>
      <c r="X13">
        <f t="shared" si="1"/>
        <v>0</v>
      </c>
    </row>
    <row r="14" spans="2:24" ht="13.5" customHeight="1" x14ac:dyDescent="0.2">
      <c r="B14" s="1">
        <f t="shared" si="2"/>
        <v>4</v>
      </c>
      <c r="C14" s="3"/>
      <c r="D14" s="6"/>
      <c r="E14" s="123"/>
      <c r="F14" s="123" t="s">
        <v>318</v>
      </c>
      <c r="G14" s="123"/>
      <c r="H14" s="123"/>
      <c r="I14" s="123"/>
      <c r="J14" s="123"/>
      <c r="K14" s="20"/>
      <c r="L14" s="20" t="s">
        <v>149</v>
      </c>
      <c r="M14" s="20" t="s">
        <v>149</v>
      </c>
      <c r="N14" s="21"/>
      <c r="P14" t="s">
        <v>14</v>
      </c>
      <c r="Q14">
        <f>IF(K14="",0,VALUE(MID(K14,2,LEN(K14)-2)))</f>
        <v>0</v>
      </c>
      <c r="R14" t="e">
        <f t="shared" si="0"/>
        <v>#VALUE!</v>
      </c>
      <c r="S14" t="e">
        <f t="shared" si="0"/>
        <v>#VALUE!</v>
      </c>
      <c r="T14">
        <f t="shared" si="0"/>
        <v>0</v>
      </c>
      <c r="U14">
        <f t="shared" si="1"/>
        <v>0</v>
      </c>
      <c r="V14">
        <f t="shared" si="1"/>
        <v>0</v>
      </c>
      <c r="W14">
        <f t="shared" si="1"/>
        <v>0</v>
      </c>
      <c r="X14">
        <f t="shared" si="1"/>
        <v>0</v>
      </c>
    </row>
    <row r="15" spans="2:24" ht="13.5" customHeight="1" x14ac:dyDescent="0.2">
      <c r="B15" s="1">
        <f t="shared" si="2"/>
        <v>5</v>
      </c>
      <c r="C15" s="3"/>
      <c r="D15" s="6"/>
      <c r="E15" s="123"/>
      <c r="F15" s="123" t="s">
        <v>295</v>
      </c>
      <c r="G15" s="123"/>
      <c r="H15" s="123"/>
      <c r="I15" s="123"/>
      <c r="J15" s="123"/>
      <c r="K15" s="20" t="s">
        <v>149</v>
      </c>
      <c r="L15" s="20" t="s">
        <v>149</v>
      </c>
      <c r="M15" s="20" t="s">
        <v>149</v>
      </c>
      <c r="N15" s="21" t="s">
        <v>149</v>
      </c>
      <c r="P15" t="s">
        <v>14</v>
      </c>
      <c r="Q15" t="e">
        <f>IF(K15="",0,VALUE(MID(K15,2,LEN(K15)-2)))</f>
        <v>#VALUE!</v>
      </c>
      <c r="R15" t="e">
        <f t="shared" si="0"/>
        <v>#VALUE!</v>
      </c>
      <c r="S15" t="e">
        <f t="shared" si="0"/>
        <v>#VALUE!</v>
      </c>
      <c r="T15" t="e">
        <f t="shared" si="0"/>
        <v>#VALUE!</v>
      </c>
      <c r="U15">
        <f t="shared" si="1"/>
        <v>0</v>
      </c>
      <c r="V15">
        <f t="shared" si="1"/>
        <v>0</v>
      </c>
      <c r="W15">
        <f t="shared" si="1"/>
        <v>0</v>
      </c>
      <c r="X15">
        <f t="shared" si="1"/>
        <v>0</v>
      </c>
    </row>
    <row r="16" spans="2:24" ht="13.5" customHeight="1" x14ac:dyDescent="0.2">
      <c r="B16" s="1">
        <f t="shared" si="2"/>
        <v>6</v>
      </c>
      <c r="C16" s="3"/>
      <c r="D16" s="6"/>
      <c r="E16" s="123"/>
      <c r="F16" s="123" t="s">
        <v>349</v>
      </c>
      <c r="G16" s="123"/>
      <c r="H16" s="123"/>
      <c r="I16" s="123"/>
      <c r="J16" s="123"/>
      <c r="K16" s="20"/>
      <c r="L16" s="20"/>
      <c r="M16" s="20"/>
      <c r="N16" s="21" t="s">
        <v>150</v>
      </c>
      <c r="S16">
        <f t="shared" si="0"/>
        <v>0</v>
      </c>
      <c r="T16">
        <f t="shared" si="0"/>
        <v>50</v>
      </c>
      <c r="U16">
        <f>IF(K16="＋",0,IF(K16="(＋)",0,ABS(K16)))</f>
        <v>0</v>
      </c>
      <c r="V16">
        <f>IF(L16="＋",0,IF(L16="(＋)",0,ABS(L16)))</f>
        <v>0</v>
      </c>
      <c r="W16">
        <f>IF(M16="＋",0,IF(M16="(＋)",0,ABS(M16)))</f>
        <v>0</v>
      </c>
      <c r="X16">
        <f>IF(N16="＋",0,IF(N16="(＋)",0,ABS(N16)))</f>
        <v>50</v>
      </c>
    </row>
    <row r="17" spans="2:24" ht="13.95" customHeight="1" x14ac:dyDescent="0.2">
      <c r="B17" s="1">
        <f t="shared" si="2"/>
        <v>7</v>
      </c>
      <c r="C17" s="3"/>
      <c r="D17" s="6"/>
      <c r="E17" s="123"/>
      <c r="F17" s="123" t="s">
        <v>197</v>
      </c>
      <c r="G17" s="123"/>
      <c r="H17" s="123"/>
      <c r="I17" s="123"/>
      <c r="J17" s="123"/>
      <c r="K17" s="20" t="s">
        <v>151</v>
      </c>
      <c r="L17" s="20" t="s">
        <v>232</v>
      </c>
      <c r="M17" s="20" t="s">
        <v>253</v>
      </c>
      <c r="N17" s="21" t="s">
        <v>253</v>
      </c>
      <c r="P17" s="81" t="s">
        <v>15</v>
      </c>
      <c r="Q17" t="str">
        <f>K17</f>
        <v>(25)</v>
      </c>
      <c r="R17" t="str">
        <f>L17</f>
        <v>(75)</v>
      </c>
      <c r="S17" t="str">
        <f>M17</f>
        <v>(100)</v>
      </c>
      <c r="T17" t="str">
        <f>N17</f>
        <v>(100)</v>
      </c>
      <c r="U17">
        <f t="shared" si="1"/>
        <v>25</v>
      </c>
      <c r="V17">
        <f>IF(L17="＋",0,IF(L17="(＋)",0,ABS(L17)))</f>
        <v>75</v>
      </c>
      <c r="W17">
        <f t="shared" si="1"/>
        <v>100</v>
      </c>
      <c r="X17">
        <f t="shared" si="1"/>
        <v>100</v>
      </c>
    </row>
    <row r="18" spans="2:24" ht="13.95" customHeight="1" x14ac:dyDescent="0.2">
      <c r="B18" s="1">
        <f t="shared" si="2"/>
        <v>8</v>
      </c>
      <c r="C18" s="3"/>
      <c r="D18" s="6"/>
      <c r="E18" s="123"/>
      <c r="F18" s="123" t="s">
        <v>202</v>
      </c>
      <c r="G18" s="123"/>
      <c r="H18" s="123"/>
      <c r="I18" s="123"/>
      <c r="J18" s="123"/>
      <c r="K18" s="20" t="s">
        <v>404</v>
      </c>
      <c r="L18" s="20" t="s">
        <v>405</v>
      </c>
      <c r="M18" s="20" t="s">
        <v>406</v>
      </c>
      <c r="N18" s="21" t="s">
        <v>407</v>
      </c>
      <c r="P18" t="s">
        <v>14</v>
      </c>
      <c r="Q18">
        <f>IF(K18="",0,VALUE(MID(K18,2,LEN(K18)-2)))</f>
        <v>7</v>
      </c>
      <c r="R18">
        <f>IF(L18="",0,VALUE(MID(L18,2,LEN(L18)-2)))</f>
        <v>42</v>
      </c>
      <c r="S18">
        <f>IF(M18="",0,VALUE(MID(M18,2,LEN(M18)-2)))</f>
        <v>5</v>
      </c>
      <c r="T18">
        <f>IF(N18="",0,VALUE(MID(N18,2,LEN(N18)-2)))</f>
        <v>10</v>
      </c>
      <c r="U18">
        <f>IF(K18="＋",0,IF(K18="(＋)",0,ABS(K18)))</f>
        <v>175</v>
      </c>
      <c r="V18">
        <f>IF(L18="＋",0,IF(L18="(＋)",0,ABS(L18)))</f>
        <v>1425</v>
      </c>
      <c r="W18">
        <f>IF(M18="＋",0,IF(M18="(＋)",0,ABS(M18)))</f>
        <v>1050</v>
      </c>
      <c r="X18">
        <f>IF(N18="＋",0,IF(N18="(＋)",0,ABS(N18)))</f>
        <v>1100</v>
      </c>
    </row>
    <row r="19" spans="2:24" ht="13.5" customHeight="1" x14ac:dyDescent="0.2">
      <c r="B19" s="1">
        <f t="shared" si="2"/>
        <v>9</v>
      </c>
      <c r="C19" s="3"/>
      <c r="D19" s="6"/>
      <c r="E19" s="123"/>
      <c r="F19" s="123" t="s">
        <v>284</v>
      </c>
      <c r="G19" s="123"/>
      <c r="H19" s="123"/>
      <c r="I19" s="123"/>
      <c r="J19" s="123"/>
      <c r="K19" s="20"/>
      <c r="L19" s="20" t="s">
        <v>148</v>
      </c>
      <c r="M19" s="20" t="s">
        <v>148</v>
      </c>
      <c r="N19" s="21" t="s">
        <v>148</v>
      </c>
      <c r="P19" t="s">
        <v>14</v>
      </c>
      <c r="Q19">
        <f t="shared" ref="Q19:T20" si="3">IF(K19="",0,VALUE(MID(K19,2,LEN(K19)-2)))</f>
        <v>0</v>
      </c>
      <c r="R19" t="e">
        <f t="shared" si="3"/>
        <v>#VALUE!</v>
      </c>
      <c r="S19" t="e">
        <f t="shared" si="3"/>
        <v>#VALUE!</v>
      </c>
      <c r="T19" t="e">
        <f t="shared" si="3"/>
        <v>#VALUE!</v>
      </c>
      <c r="U19">
        <f t="shared" si="1"/>
        <v>0</v>
      </c>
      <c r="V19">
        <f t="shared" si="1"/>
        <v>0</v>
      </c>
      <c r="W19">
        <f t="shared" si="1"/>
        <v>0</v>
      </c>
      <c r="X19">
        <f t="shared" si="1"/>
        <v>0</v>
      </c>
    </row>
    <row r="20" spans="2:24" ht="13.5" customHeight="1" x14ac:dyDescent="0.2">
      <c r="B20" s="1">
        <f t="shared" si="2"/>
        <v>10</v>
      </c>
      <c r="C20" s="3"/>
      <c r="D20" s="6"/>
      <c r="E20" s="123"/>
      <c r="F20" s="123" t="s">
        <v>204</v>
      </c>
      <c r="G20" s="123"/>
      <c r="H20" s="123"/>
      <c r="I20" s="123"/>
      <c r="J20" s="123"/>
      <c r="K20" s="20"/>
      <c r="L20" s="20" t="s">
        <v>148</v>
      </c>
      <c r="M20" s="20" t="s">
        <v>148</v>
      </c>
      <c r="N20" s="21" t="s">
        <v>148</v>
      </c>
      <c r="P20" t="s">
        <v>14</v>
      </c>
      <c r="Q20">
        <f t="shared" si="3"/>
        <v>0</v>
      </c>
      <c r="R20" t="e">
        <f t="shared" si="3"/>
        <v>#VALUE!</v>
      </c>
      <c r="S20" t="e">
        <f t="shared" si="3"/>
        <v>#VALUE!</v>
      </c>
      <c r="T20" t="e">
        <f t="shared" si="3"/>
        <v>#VALUE!</v>
      </c>
      <c r="U20">
        <f t="shared" si="1"/>
        <v>0</v>
      </c>
      <c r="V20">
        <f t="shared" si="1"/>
        <v>0</v>
      </c>
      <c r="W20">
        <f t="shared" si="1"/>
        <v>0</v>
      </c>
      <c r="X20">
        <f t="shared" si="1"/>
        <v>0</v>
      </c>
    </row>
    <row r="21" spans="2:24" ht="13.95" customHeight="1" x14ac:dyDescent="0.2">
      <c r="B21" s="1">
        <f t="shared" si="2"/>
        <v>11</v>
      </c>
      <c r="C21" s="3"/>
      <c r="D21" s="6"/>
      <c r="E21" s="123"/>
      <c r="F21" s="123" t="s">
        <v>327</v>
      </c>
      <c r="G21" s="123"/>
      <c r="H21" s="123"/>
      <c r="I21" s="123"/>
      <c r="J21" s="123"/>
      <c r="K21" s="20" t="s">
        <v>149</v>
      </c>
      <c r="L21" s="20"/>
      <c r="M21" s="20"/>
      <c r="N21" s="21" t="s">
        <v>149</v>
      </c>
      <c r="P21" s="81" t="s">
        <v>15</v>
      </c>
      <c r="Q21" t="str">
        <f>K21</f>
        <v>(＋)</v>
      </c>
      <c r="R21">
        <f>L21</f>
        <v>0</v>
      </c>
      <c r="S21">
        <f>M21</f>
        <v>0</v>
      </c>
      <c r="T21" t="str">
        <f>N21</f>
        <v>(＋)</v>
      </c>
      <c r="U21">
        <f t="shared" si="1"/>
        <v>0</v>
      </c>
      <c r="V21">
        <f t="shared" si="1"/>
        <v>0</v>
      </c>
      <c r="W21">
        <f t="shared" si="1"/>
        <v>0</v>
      </c>
      <c r="X21">
        <f t="shared" si="1"/>
        <v>0</v>
      </c>
    </row>
    <row r="22" spans="2:24" ht="13.95" customHeight="1" x14ac:dyDescent="0.2">
      <c r="B22" s="1">
        <f t="shared" si="2"/>
        <v>12</v>
      </c>
      <c r="C22" s="3"/>
      <c r="D22" s="6"/>
      <c r="E22" s="123"/>
      <c r="F22" s="123" t="s">
        <v>140</v>
      </c>
      <c r="G22" s="123"/>
      <c r="H22" s="123"/>
      <c r="I22" s="123"/>
      <c r="J22" s="123"/>
      <c r="K22" s="20" t="s">
        <v>262</v>
      </c>
      <c r="L22" s="20" t="s">
        <v>368</v>
      </c>
      <c r="M22" s="20" t="s">
        <v>408</v>
      </c>
      <c r="N22" s="21" t="s">
        <v>277</v>
      </c>
      <c r="P22" t="s">
        <v>14</v>
      </c>
      <c r="Q22">
        <f t="shared" ref="Q22:T24" si="4">IF(K22="",0,VALUE(MID(K22,2,LEN(K22)-2)))</f>
        <v>425</v>
      </c>
      <c r="R22">
        <f t="shared" si="4"/>
        <v>800</v>
      </c>
      <c r="S22">
        <f t="shared" si="4"/>
        <v>1000</v>
      </c>
      <c r="T22">
        <f t="shared" si="4"/>
        <v>750</v>
      </c>
      <c r="U22">
        <f t="shared" si="1"/>
        <v>425</v>
      </c>
      <c r="V22">
        <f t="shared" si="1"/>
        <v>800</v>
      </c>
      <c r="W22">
        <f t="shared" si="1"/>
        <v>1000</v>
      </c>
      <c r="X22">
        <f t="shared" si="1"/>
        <v>750</v>
      </c>
    </row>
    <row r="23" spans="2:24" ht="13.5" customHeight="1" x14ac:dyDescent="0.2">
      <c r="B23" s="1">
        <f t="shared" si="2"/>
        <v>13</v>
      </c>
      <c r="C23" s="3"/>
      <c r="D23" s="6"/>
      <c r="E23" s="123"/>
      <c r="F23" s="123" t="s">
        <v>208</v>
      </c>
      <c r="G23" s="123"/>
      <c r="H23" s="123"/>
      <c r="I23" s="123"/>
      <c r="J23" s="123"/>
      <c r="K23" s="20" t="s">
        <v>151</v>
      </c>
      <c r="L23" s="20"/>
      <c r="M23" s="20" t="s">
        <v>149</v>
      </c>
      <c r="N23" s="21"/>
      <c r="Q23">
        <f t="shared" si="4"/>
        <v>25</v>
      </c>
      <c r="R23">
        <f t="shared" si="4"/>
        <v>0</v>
      </c>
      <c r="S23" t="e">
        <f t="shared" si="4"/>
        <v>#VALUE!</v>
      </c>
      <c r="T23">
        <f t="shared" si="4"/>
        <v>0</v>
      </c>
      <c r="U23">
        <f t="shared" si="1"/>
        <v>25</v>
      </c>
      <c r="V23">
        <f t="shared" si="1"/>
        <v>0</v>
      </c>
      <c r="W23">
        <f t="shared" si="1"/>
        <v>0</v>
      </c>
      <c r="X23">
        <f t="shared" si="1"/>
        <v>0</v>
      </c>
    </row>
    <row r="24" spans="2:24" ht="13.5" customHeight="1" x14ac:dyDescent="0.2">
      <c r="B24" s="1">
        <f t="shared" si="2"/>
        <v>14</v>
      </c>
      <c r="C24" s="3"/>
      <c r="D24" s="6"/>
      <c r="E24" s="123"/>
      <c r="F24" s="123" t="s">
        <v>239</v>
      </c>
      <c r="G24" s="131"/>
      <c r="H24" s="123"/>
      <c r="I24" s="123"/>
      <c r="J24" s="123"/>
      <c r="K24" s="20"/>
      <c r="L24" s="20"/>
      <c r="M24" s="20" t="s">
        <v>149</v>
      </c>
      <c r="N24" s="21"/>
      <c r="Q24">
        <f t="shared" si="4"/>
        <v>0</v>
      </c>
      <c r="R24">
        <f>IF(L24="",0,VALUE(MID(L24,2,LEN(L24)-2)))</f>
        <v>0</v>
      </c>
      <c r="S24" t="e">
        <f>IF(M24="",0,VALUE(MID(M24,2,LEN(M24)-2)))</f>
        <v>#VALUE!</v>
      </c>
      <c r="T24">
        <f>IF(N24="",0,VALUE(MID(N24,2,LEN(N24)-2)))</f>
        <v>0</v>
      </c>
      <c r="U24">
        <f>IF(K24="＋",0,IF(K24="(＋)",0,ABS(K24)))</f>
        <v>0</v>
      </c>
      <c r="V24">
        <f>IF(L24="＋",0,IF(L24="(＋)",0,ABS(L24)))</f>
        <v>0</v>
      </c>
      <c r="W24">
        <f>IF(M24="＋",0,IF(M24="(＋)",0,ABS(M24)))</f>
        <v>0</v>
      </c>
      <c r="X24">
        <f>IF(N24="＋",0,IF(N24="(＋)",0,ABS(N24)))</f>
        <v>0</v>
      </c>
    </row>
    <row r="25" spans="2:24" ht="13.95" customHeight="1" x14ac:dyDescent="0.2">
      <c r="B25" s="1">
        <f t="shared" si="2"/>
        <v>15</v>
      </c>
      <c r="C25" s="3"/>
      <c r="D25" s="6"/>
      <c r="E25" s="123"/>
      <c r="F25" s="123" t="s">
        <v>116</v>
      </c>
      <c r="G25" s="123"/>
      <c r="H25" s="123"/>
      <c r="I25" s="123"/>
      <c r="J25" s="123"/>
      <c r="K25" s="20" t="s">
        <v>149</v>
      </c>
      <c r="L25" s="20" t="s">
        <v>149</v>
      </c>
      <c r="M25" s="20" t="s">
        <v>149</v>
      </c>
      <c r="N25" s="21" t="s">
        <v>167</v>
      </c>
      <c r="P25" s="81" t="s">
        <v>15</v>
      </c>
      <c r="Q25" t="str">
        <f>K25</f>
        <v>(＋)</v>
      </c>
      <c r="R25" t="str">
        <f>L25</f>
        <v>(＋)</v>
      </c>
      <c r="S25" t="str">
        <f>M25</f>
        <v>(＋)</v>
      </c>
      <c r="T25" t="str">
        <f>N25</f>
        <v>(125)</v>
      </c>
      <c r="U25">
        <f t="shared" si="1"/>
        <v>0</v>
      </c>
      <c r="V25">
        <f t="shared" si="1"/>
        <v>0</v>
      </c>
      <c r="W25">
        <f t="shared" si="1"/>
        <v>0</v>
      </c>
      <c r="X25">
        <f t="shared" si="1"/>
        <v>125</v>
      </c>
    </row>
    <row r="26" spans="2:24" ht="13.5" customHeight="1" x14ac:dyDescent="0.2">
      <c r="B26" s="1">
        <f t="shared" si="2"/>
        <v>16</v>
      </c>
      <c r="C26" s="3"/>
      <c r="D26" s="6"/>
      <c r="E26" s="123"/>
      <c r="F26" s="123" t="s">
        <v>109</v>
      </c>
      <c r="G26" s="123"/>
      <c r="H26" s="123"/>
      <c r="I26" s="123"/>
      <c r="J26" s="123"/>
      <c r="K26" s="20" t="s">
        <v>151</v>
      </c>
      <c r="L26" s="20" t="s">
        <v>168</v>
      </c>
      <c r="M26" s="20" t="s">
        <v>168</v>
      </c>
      <c r="N26" s="21" t="s">
        <v>240</v>
      </c>
      <c r="U26">
        <f t="shared" si="1"/>
        <v>25</v>
      </c>
      <c r="V26">
        <f t="shared" si="1"/>
        <v>225</v>
      </c>
      <c r="W26">
        <f t="shared" si="1"/>
        <v>225</v>
      </c>
      <c r="X26">
        <f t="shared" si="1"/>
        <v>250</v>
      </c>
    </row>
    <row r="27" spans="2:24" ht="13.5" customHeight="1" x14ac:dyDescent="0.2">
      <c r="B27" s="1">
        <f t="shared" si="2"/>
        <v>17</v>
      </c>
      <c r="C27" s="3"/>
      <c r="D27" s="6"/>
      <c r="E27" s="123"/>
      <c r="F27" s="123" t="s">
        <v>108</v>
      </c>
      <c r="G27" s="123"/>
      <c r="H27" s="123"/>
      <c r="I27" s="123"/>
      <c r="J27" s="123"/>
      <c r="K27" s="20" t="s">
        <v>149</v>
      </c>
      <c r="L27" s="20" t="s">
        <v>150</v>
      </c>
      <c r="M27" s="20" t="s">
        <v>232</v>
      </c>
      <c r="N27" s="21" t="s">
        <v>237</v>
      </c>
      <c r="P27" t="s">
        <v>14</v>
      </c>
      <c r="Q27" t="e">
        <f t="shared" ref="Q27:T27" si="5">IF(K27="",0,VALUE(MID(K27,2,LEN(K27)-2)))</f>
        <v>#VALUE!</v>
      </c>
      <c r="R27" t="e">
        <f>IF(#REF!="",0,VALUE(MID(#REF!,2,LEN(#REF!)-2)))</f>
        <v>#REF!</v>
      </c>
      <c r="S27">
        <f t="shared" si="5"/>
        <v>75</v>
      </c>
      <c r="T27">
        <f t="shared" si="5"/>
        <v>175</v>
      </c>
      <c r="U27">
        <f t="shared" si="1"/>
        <v>0</v>
      </c>
      <c r="V27">
        <f t="shared" si="1"/>
        <v>50</v>
      </c>
      <c r="W27">
        <f t="shared" si="1"/>
        <v>75</v>
      </c>
      <c r="X27">
        <f t="shared" si="1"/>
        <v>175</v>
      </c>
    </row>
    <row r="28" spans="2:24" ht="13.5" customHeight="1" x14ac:dyDescent="0.2">
      <c r="B28" s="1">
        <f t="shared" si="2"/>
        <v>18</v>
      </c>
      <c r="C28" s="2" t="s">
        <v>24</v>
      </c>
      <c r="D28" s="2" t="s">
        <v>25</v>
      </c>
      <c r="E28" s="123"/>
      <c r="F28" s="123" t="s">
        <v>107</v>
      </c>
      <c r="G28" s="123"/>
      <c r="H28" s="123"/>
      <c r="I28" s="123"/>
      <c r="J28" s="123"/>
      <c r="K28" s="24">
        <v>3500</v>
      </c>
      <c r="L28" s="24">
        <v>2625</v>
      </c>
      <c r="M28" s="24">
        <v>1250</v>
      </c>
      <c r="N28" s="115">
        <v>700</v>
      </c>
      <c r="P28" s="81"/>
    </row>
    <row r="29" spans="2:24" ht="13.5" customHeight="1" x14ac:dyDescent="0.2">
      <c r="B29" s="1">
        <f t="shared" si="2"/>
        <v>19</v>
      </c>
      <c r="C29" s="2" t="s">
        <v>26</v>
      </c>
      <c r="D29" s="2" t="s">
        <v>27</v>
      </c>
      <c r="E29" s="123"/>
      <c r="F29" s="123" t="s">
        <v>264</v>
      </c>
      <c r="G29" s="123"/>
      <c r="H29" s="123"/>
      <c r="I29" s="123"/>
      <c r="J29" s="123"/>
      <c r="K29" s="24"/>
      <c r="L29" s="24">
        <v>9</v>
      </c>
      <c r="M29" s="24"/>
      <c r="N29" s="115">
        <v>1</v>
      </c>
      <c r="P29" s="81"/>
      <c r="U29">
        <f>COUNTA(K11:K27)</f>
        <v>12</v>
      </c>
    </row>
    <row r="30" spans="2:24" ht="13.5" customHeight="1" x14ac:dyDescent="0.2">
      <c r="B30" s="1">
        <f t="shared" si="2"/>
        <v>20</v>
      </c>
      <c r="C30" s="6"/>
      <c r="D30" s="6"/>
      <c r="E30" s="123"/>
      <c r="F30" s="123" t="s">
        <v>95</v>
      </c>
      <c r="G30" s="123"/>
      <c r="H30" s="123"/>
      <c r="I30" s="123"/>
      <c r="J30" s="123"/>
      <c r="K30" s="24">
        <v>100</v>
      </c>
      <c r="L30" s="24">
        <v>25</v>
      </c>
      <c r="M30" s="24">
        <v>50</v>
      </c>
      <c r="N30" s="115">
        <v>25</v>
      </c>
      <c r="P30" s="81"/>
    </row>
    <row r="31" spans="2:24" ht="13.5" customHeight="1" x14ac:dyDescent="0.2">
      <c r="B31" s="1">
        <f t="shared" si="2"/>
        <v>21</v>
      </c>
      <c r="C31" s="2" t="s">
        <v>85</v>
      </c>
      <c r="D31" s="2" t="s">
        <v>16</v>
      </c>
      <c r="E31" s="123"/>
      <c r="F31" s="123" t="s">
        <v>288</v>
      </c>
      <c r="G31" s="123"/>
      <c r="H31" s="123"/>
      <c r="I31" s="123"/>
      <c r="J31" s="123"/>
      <c r="K31" s="24">
        <v>16</v>
      </c>
      <c r="L31" s="24"/>
      <c r="M31" s="24"/>
      <c r="N31" s="115"/>
    </row>
    <row r="32" spans="2:24" ht="14.85" customHeight="1" x14ac:dyDescent="0.2">
      <c r="B32" s="1">
        <f t="shared" si="2"/>
        <v>22</v>
      </c>
      <c r="C32" s="6"/>
      <c r="D32" s="6"/>
      <c r="E32" s="123"/>
      <c r="F32" s="123" t="s">
        <v>137</v>
      </c>
      <c r="G32" s="123"/>
      <c r="H32" s="123"/>
      <c r="I32" s="123"/>
      <c r="J32" s="123"/>
      <c r="K32" s="24" t="s">
        <v>148</v>
      </c>
      <c r="L32" s="24">
        <v>25</v>
      </c>
      <c r="M32" s="24"/>
      <c r="N32" s="115" t="s">
        <v>148</v>
      </c>
    </row>
    <row r="33" spans="2:24" ht="13.5" customHeight="1" x14ac:dyDescent="0.2">
      <c r="B33" s="1">
        <f t="shared" si="2"/>
        <v>23</v>
      </c>
      <c r="C33" s="6"/>
      <c r="D33" s="8" t="s">
        <v>210</v>
      </c>
      <c r="E33" s="123"/>
      <c r="F33" s="123" t="s">
        <v>211</v>
      </c>
      <c r="G33" s="123"/>
      <c r="H33" s="123"/>
      <c r="I33" s="123"/>
      <c r="J33" s="123"/>
      <c r="K33" s="24">
        <v>1</v>
      </c>
      <c r="L33" s="24">
        <v>41</v>
      </c>
      <c r="M33" s="24">
        <v>6</v>
      </c>
      <c r="N33" s="115">
        <v>7</v>
      </c>
      <c r="U33">
        <f>COUNTA(K33)</f>
        <v>1</v>
      </c>
      <c r="V33">
        <f>COUNTA(L33)</f>
        <v>1</v>
      </c>
      <c r="W33">
        <f>COUNTA(M33)</f>
        <v>1</v>
      </c>
      <c r="X33">
        <f>COUNTA(N33)</f>
        <v>1</v>
      </c>
    </row>
    <row r="34" spans="2:24" ht="13.95" customHeight="1" x14ac:dyDescent="0.2">
      <c r="B34" s="1">
        <f t="shared" si="2"/>
        <v>24</v>
      </c>
      <c r="C34" s="6"/>
      <c r="D34" s="2" t="s">
        <v>17</v>
      </c>
      <c r="E34" s="123"/>
      <c r="F34" s="123" t="s">
        <v>212</v>
      </c>
      <c r="G34" s="123"/>
      <c r="H34" s="123"/>
      <c r="I34" s="123"/>
      <c r="J34" s="123"/>
      <c r="K34" s="24">
        <v>25</v>
      </c>
      <c r="L34" s="24">
        <v>25</v>
      </c>
      <c r="M34" s="24">
        <v>25</v>
      </c>
      <c r="N34" s="115">
        <v>75</v>
      </c>
    </row>
    <row r="35" spans="2:24" ht="13.5" customHeight="1" x14ac:dyDescent="0.2">
      <c r="B35" s="1">
        <f t="shared" si="2"/>
        <v>25</v>
      </c>
      <c r="C35" s="6"/>
      <c r="D35" s="6"/>
      <c r="E35" s="123"/>
      <c r="F35" s="123" t="s">
        <v>96</v>
      </c>
      <c r="G35" s="123"/>
      <c r="H35" s="123"/>
      <c r="I35" s="123"/>
      <c r="J35" s="123"/>
      <c r="K35" s="24">
        <v>1100</v>
      </c>
      <c r="L35" s="24">
        <v>4350</v>
      </c>
      <c r="M35" s="24">
        <v>5400</v>
      </c>
      <c r="N35" s="115">
        <v>2325</v>
      </c>
    </row>
    <row r="36" spans="2:24" ht="13.5" customHeight="1" x14ac:dyDescent="0.2">
      <c r="B36" s="1">
        <f t="shared" si="2"/>
        <v>26</v>
      </c>
      <c r="C36" s="6"/>
      <c r="D36" s="6"/>
      <c r="E36" s="123"/>
      <c r="F36" s="123" t="s">
        <v>106</v>
      </c>
      <c r="G36" s="123"/>
      <c r="H36" s="123"/>
      <c r="I36" s="123"/>
      <c r="J36" s="123"/>
      <c r="K36" s="24">
        <v>300</v>
      </c>
      <c r="L36" s="24" t="s">
        <v>148</v>
      </c>
      <c r="M36" s="24"/>
      <c r="N36" s="115" t="s">
        <v>148</v>
      </c>
    </row>
    <row r="37" spans="2:24" ht="13.95" customHeight="1" x14ac:dyDescent="0.2">
      <c r="B37" s="1">
        <f t="shared" si="2"/>
        <v>27</v>
      </c>
      <c r="C37" s="6"/>
      <c r="D37" s="6"/>
      <c r="E37" s="123"/>
      <c r="F37" s="123" t="s">
        <v>97</v>
      </c>
      <c r="G37" s="123"/>
      <c r="H37" s="123"/>
      <c r="I37" s="123"/>
      <c r="J37" s="123"/>
      <c r="K37" s="24">
        <v>1050</v>
      </c>
      <c r="L37" s="24">
        <v>9750</v>
      </c>
      <c r="M37" s="24">
        <v>7050</v>
      </c>
      <c r="N37" s="115">
        <v>5000</v>
      </c>
    </row>
    <row r="38" spans="2:24" ht="13.5" customHeight="1" x14ac:dyDescent="0.2">
      <c r="B38" s="1">
        <f t="shared" si="2"/>
        <v>28</v>
      </c>
      <c r="C38" s="6"/>
      <c r="D38" s="6"/>
      <c r="E38" s="123"/>
      <c r="F38" s="123" t="s">
        <v>18</v>
      </c>
      <c r="G38" s="123"/>
      <c r="H38" s="123"/>
      <c r="I38" s="123"/>
      <c r="J38" s="123"/>
      <c r="K38" s="24">
        <v>950</v>
      </c>
      <c r="L38" s="24">
        <v>225</v>
      </c>
      <c r="M38" s="24">
        <v>1000</v>
      </c>
      <c r="N38" s="115">
        <v>475</v>
      </c>
    </row>
    <row r="39" spans="2:24" ht="13.5" customHeight="1" x14ac:dyDescent="0.2">
      <c r="B39" s="1">
        <f t="shared" si="2"/>
        <v>29</v>
      </c>
      <c r="C39" s="6"/>
      <c r="D39" s="6"/>
      <c r="E39" s="123"/>
      <c r="F39" s="123" t="s">
        <v>98</v>
      </c>
      <c r="G39" s="123"/>
      <c r="H39" s="123"/>
      <c r="I39" s="123"/>
      <c r="J39" s="123"/>
      <c r="K39" s="24">
        <v>100</v>
      </c>
      <c r="L39" s="24">
        <v>400</v>
      </c>
      <c r="M39" s="24">
        <v>400</v>
      </c>
      <c r="N39" s="115" t="s">
        <v>148</v>
      </c>
    </row>
    <row r="40" spans="2:24" ht="13.5" customHeight="1" x14ac:dyDescent="0.2">
      <c r="B40" s="1">
        <f t="shared" si="2"/>
        <v>30</v>
      </c>
      <c r="C40" s="6"/>
      <c r="D40" s="6"/>
      <c r="E40" s="123"/>
      <c r="F40" s="123" t="s">
        <v>99</v>
      </c>
      <c r="G40" s="123"/>
      <c r="H40" s="123"/>
      <c r="I40" s="123"/>
      <c r="J40" s="123"/>
      <c r="K40" s="24">
        <v>100</v>
      </c>
      <c r="L40" s="24">
        <v>200</v>
      </c>
      <c r="M40" s="24">
        <v>150</v>
      </c>
      <c r="N40" s="115">
        <v>100</v>
      </c>
    </row>
    <row r="41" spans="2:24" ht="13.5" customHeight="1" x14ac:dyDescent="0.2">
      <c r="B41" s="1">
        <f t="shared" si="2"/>
        <v>31</v>
      </c>
      <c r="C41" s="6"/>
      <c r="D41" s="6"/>
      <c r="E41" s="123"/>
      <c r="F41" s="123" t="s">
        <v>19</v>
      </c>
      <c r="G41" s="123"/>
      <c r="H41" s="123"/>
      <c r="I41" s="123"/>
      <c r="J41" s="123"/>
      <c r="K41" s="24">
        <v>9125</v>
      </c>
      <c r="L41" s="24">
        <v>750</v>
      </c>
      <c r="M41" s="24">
        <v>1100</v>
      </c>
      <c r="N41" s="115">
        <v>150</v>
      </c>
    </row>
    <row r="42" spans="2:24" ht="13.95" customHeight="1" x14ac:dyDescent="0.2">
      <c r="B42" s="1">
        <f t="shared" si="2"/>
        <v>32</v>
      </c>
      <c r="C42" s="6"/>
      <c r="D42" s="6"/>
      <c r="E42" s="123"/>
      <c r="F42" s="123" t="s">
        <v>214</v>
      </c>
      <c r="G42" s="123"/>
      <c r="H42" s="123"/>
      <c r="I42" s="123"/>
      <c r="J42" s="123"/>
      <c r="K42" s="24"/>
      <c r="L42" s="24"/>
      <c r="M42" s="24"/>
      <c r="N42" s="115" t="s">
        <v>148</v>
      </c>
    </row>
    <row r="43" spans="2:24" ht="13.5" customHeight="1" x14ac:dyDescent="0.2">
      <c r="B43" s="1">
        <f t="shared" si="2"/>
        <v>33</v>
      </c>
      <c r="C43" s="6"/>
      <c r="D43" s="6"/>
      <c r="E43" s="123"/>
      <c r="F43" s="123" t="s">
        <v>138</v>
      </c>
      <c r="G43" s="123"/>
      <c r="H43" s="123"/>
      <c r="I43" s="123"/>
      <c r="J43" s="123"/>
      <c r="K43" s="24"/>
      <c r="L43" s="24">
        <v>1</v>
      </c>
      <c r="M43" s="24">
        <v>3</v>
      </c>
      <c r="N43" s="115">
        <v>2</v>
      </c>
    </row>
    <row r="44" spans="2:24" ht="13.5" customHeight="1" x14ac:dyDescent="0.2">
      <c r="B44" s="1">
        <f t="shared" si="2"/>
        <v>34</v>
      </c>
      <c r="C44" s="6"/>
      <c r="D44" s="6"/>
      <c r="E44" s="123"/>
      <c r="F44" s="123" t="s">
        <v>118</v>
      </c>
      <c r="G44" s="123"/>
      <c r="H44" s="123"/>
      <c r="I44" s="123"/>
      <c r="J44" s="123"/>
      <c r="K44" s="24">
        <v>25</v>
      </c>
      <c r="L44" s="24">
        <v>75</v>
      </c>
      <c r="M44" s="24">
        <v>25</v>
      </c>
      <c r="N44" s="115">
        <v>75</v>
      </c>
    </row>
    <row r="45" spans="2:24" ht="13.95" customHeight="1" x14ac:dyDescent="0.2">
      <c r="B45" s="1">
        <f t="shared" si="2"/>
        <v>35</v>
      </c>
      <c r="C45" s="6"/>
      <c r="D45" s="6"/>
      <c r="E45" s="123"/>
      <c r="F45" s="123" t="s">
        <v>20</v>
      </c>
      <c r="G45" s="123"/>
      <c r="H45" s="123"/>
      <c r="I45" s="123"/>
      <c r="J45" s="123"/>
      <c r="K45" s="24">
        <v>250</v>
      </c>
      <c r="L45" s="24">
        <v>175</v>
      </c>
      <c r="M45" s="24">
        <v>150</v>
      </c>
      <c r="N45" s="115">
        <v>175</v>
      </c>
    </row>
    <row r="46" spans="2:24" ht="13.5" customHeight="1" x14ac:dyDescent="0.2">
      <c r="B46" s="1">
        <f t="shared" si="2"/>
        <v>36</v>
      </c>
      <c r="C46" s="6"/>
      <c r="D46" s="6"/>
      <c r="E46" s="123"/>
      <c r="F46" s="123" t="s">
        <v>21</v>
      </c>
      <c r="G46" s="123"/>
      <c r="H46" s="123"/>
      <c r="I46" s="123"/>
      <c r="J46" s="123"/>
      <c r="K46" s="24">
        <v>4200</v>
      </c>
      <c r="L46" s="24">
        <v>2750</v>
      </c>
      <c r="M46" s="56">
        <v>4100</v>
      </c>
      <c r="N46" s="60">
        <v>350</v>
      </c>
    </row>
    <row r="47" spans="2:24" ht="13.95" customHeight="1" x14ac:dyDescent="0.2">
      <c r="B47" s="1">
        <f t="shared" si="2"/>
        <v>37</v>
      </c>
      <c r="C47" s="6"/>
      <c r="D47" s="6"/>
      <c r="E47" s="123"/>
      <c r="F47" s="123" t="s">
        <v>22</v>
      </c>
      <c r="G47" s="123"/>
      <c r="H47" s="123"/>
      <c r="I47" s="123"/>
      <c r="J47" s="123"/>
      <c r="K47" s="24">
        <v>25</v>
      </c>
      <c r="L47" s="24">
        <v>25</v>
      </c>
      <c r="M47" s="24">
        <v>50</v>
      </c>
      <c r="N47" s="115">
        <v>50</v>
      </c>
    </row>
    <row r="48" spans="2:24" ht="13.5" customHeight="1" x14ac:dyDescent="0.2">
      <c r="B48" s="1">
        <f t="shared" si="2"/>
        <v>38</v>
      </c>
      <c r="C48" s="2" t="s">
        <v>76</v>
      </c>
      <c r="D48" s="2" t="s">
        <v>77</v>
      </c>
      <c r="E48" s="123"/>
      <c r="F48" s="123" t="s">
        <v>94</v>
      </c>
      <c r="G48" s="123"/>
      <c r="H48" s="123"/>
      <c r="I48" s="123"/>
      <c r="J48" s="123"/>
      <c r="K48" s="24" t="s">
        <v>148</v>
      </c>
      <c r="L48" s="24" t="s">
        <v>148</v>
      </c>
      <c r="M48" s="24" t="s">
        <v>148</v>
      </c>
      <c r="N48" s="115" t="s">
        <v>148</v>
      </c>
    </row>
    <row r="49" spans="2:29" ht="13.95" customHeight="1" x14ac:dyDescent="0.2">
      <c r="B49" s="1">
        <f t="shared" si="2"/>
        <v>39</v>
      </c>
      <c r="C49" s="6"/>
      <c r="D49" s="6"/>
      <c r="E49" s="123"/>
      <c r="F49" s="123" t="s">
        <v>143</v>
      </c>
      <c r="G49" s="123"/>
      <c r="H49" s="123"/>
      <c r="I49" s="123"/>
      <c r="J49" s="123"/>
      <c r="K49" s="24"/>
      <c r="L49" s="24">
        <v>25</v>
      </c>
      <c r="M49" s="24" t="s">
        <v>148</v>
      </c>
      <c r="N49" s="115">
        <v>25</v>
      </c>
    </row>
    <row r="50" spans="2:29" ht="13.95" customHeight="1" x14ac:dyDescent="0.2">
      <c r="B50" s="1">
        <f t="shared" si="2"/>
        <v>40</v>
      </c>
      <c r="C50" s="2" t="s">
        <v>86</v>
      </c>
      <c r="D50" s="2" t="s">
        <v>28</v>
      </c>
      <c r="E50" s="123"/>
      <c r="F50" s="123" t="s">
        <v>113</v>
      </c>
      <c r="G50" s="123"/>
      <c r="H50" s="123"/>
      <c r="I50" s="123"/>
      <c r="J50" s="123"/>
      <c r="K50" s="24" t="s">
        <v>148</v>
      </c>
      <c r="L50" s="24" t="s">
        <v>148</v>
      </c>
      <c r="M50" s="24" t="s">
        <v>148</v>
      </c>
      <c r="N50" s="115" t="s">
        <v>148</v>
      </c>
      <c r="Y50" s="125"/>
    </row>
    <row r="51" spans="2:29" ht="13.95" customHeight="1" x14ac:dyDescent="0.2">
      <c r="B51" s="1">
        <f t="shared" si="2"/>
        <v>41</v>
      </c>
      <c r="C51" s="6"/>
      <c r="D51" s="6"/>
      <c r="E51" s="123"/>
      <c r="F51" s="123" t="s">
        <v>171</v>
      </c>
      <c r="G51" s="123"/>
      <c r="H51" s="123"/>
      <c r="I51" s="123"/>
      <c r="J51" s="123"/>
      <c r="K51" s="24"/>
      <c r="L51" s="24" t="s">
        <v>148</v>
      </c>
      <c r="M51" s="24" t="s">
        <v>148</v>
      </c>
      <c r="N51" s="115" t="s">
        <v>148</v>
      </c>
      <c r="Y51" s="125"/>
    </row>
    <row r="52" spans="2:29" ht="13.95" customHeight="1" x14ac:dyDescent="0.2">
      <c r="B52" s="1">
        <f t="shared" si="2"/>
        <v>42</v>
      </c>
      <c r="C52" s="6"/>
      <c r="D52" s="6"/>
      <c r="E52" s="123"/>
      <c r="F52" s="123" t="s">
        <v>217</v>
      </c>
      <c r="G52" s="123"/>
      <c r="H52" s="123"/>
      <c r="I52" s="123"/>
      <c r="J52" s="123"/>
      <c r="K52" s="24"/>
      <c r="L52" s="24"/>
      <c r="M52" s="24"/>
      <c r="N52" s="115" t="s">
        <v>148</v>
      </c>
      <c r="U52" s="125">
        <f>SUM($U11:$U27,$K28:$K52)</f>
        <v>21617</v>
      </c>
      <c r="V52" s="125">
        <f>SUM($V11:$V27,$L28:$L52)</f>
        <v>24126</v>
      </c>
      <c r="W52" s="125">
        <f>SUM($W11:$W27,$M28:$M52)</f>
        <v>23409</v>
      </c>
      <c r="X52" s="125">
        <f>SUM($X11:$X27,$N28:$N52)</f>
        <v>12285</v>
      </c>
      <c r="Y52" s="125"/>
      <c r="Z52" s="125"/>
      <c r="AA52" s="125"/>
      <c r="AB52" s="125"/>
      <c r="AC52" s="125"/>
    </row>
    <row r="53" spans="2:29" ht="13.95" customHeight="1" x14ac:dyDescent="0.2">
      <c r="B53" s="1">
        <f t="shared" si="2"/>
        <v>43</v>
      </c>
      <c r="C53" s="6"/>
      <c r="D53" s="6"/>
      <c r="E53" s="123"/>
      <c r="F53" s="123" t="s">
        <v>172</v>
      </c>
      <c r="G53" s="123"/>
      <c r="H53" s="123"/>
      <c r="I53" s="123"/>
      <c r="J53" s="123"/>
      <c r="K53" s="24"/>
      <c r="L53" s="24" t="s">
        <v>148</v>
      </c>
      <c r="M53" s="24"/>
      <c r="N53" s="115">
        <v>25</v>
      </c>
      <c r="Y53" s="127"/>
    </row>
    <row r="54" spans="2:29" ht="13.5" customHeight="1" x14ac:dyDescent="0.2">
      <c r="B54" s="1">
        <f t="shared" si="2"/>
        <v>44</v>
      </c>
      <c r="C54" s="6"/>
      <c r="D54" s="6"/>
      <c r="E54" s="123"/>
      <c r="F54" s="123" t="s">
        <v>173</v>
      </c>
      <c r="G54" s="123"/>
      <c r="H54" s="123"/>
      <c r="I54" s="123"/>
      <c r="J54" s="123"/>
      <c r="K54" s="24" t="s">
        <v>148</v>
      </c>
      <c r="L54" s="24"/>
      <c r="M54" s="24" t="s">
        <v>148</v>
      </c>
      <c r="N54" s="115">
        <v>200</v>
      </c>
      <c r="Y54" s="127"/>
    </row>
    <row r="55" spans="2:29" ht="13.5" customHeight="1" x14ac:dyDescent="0.2">
      <c r="B55" s="1">
        <f t="shared" si="2"/>
        <v>45</v>
      </c>
      <c r="C55" s="6"/>
      <c r="D55" s="6"/>
      <c r="E55" s="123"/>
      <c r="F55" s="123" t="s">
        <v>329</v>
      </c>
      <c r="G55" s="123"/>
      <c r="H55" s="123"/>
      <c r="I55" s="123"/>
      <c r="J55" s="123"/>
      <c r="K55" s="24" t="s">
        <v>148</v>
      </c>
      <c r="L55" s="24" t="s">
        <v>148</v>
      </c>
      <c r="M55" s="24"/>
      <c r="N55" s="115" t="s">
        <v>148</v>
      </c>
      <c r="Y55" s="127"/>
    </row>
    <row r="56" spans="2:29" ht="13.5" customHeight="1" x14ac:dyDescent="0.2">
      <c r="B56" s="1">
        <f t="shared" si="2"/>
        <v>46</v>
      </c>
      <c r="C56" s="6"/>
      <c r="D56" s="6"/>
      <c r="E56" s="123"/>
      <c r="F56" s="123" t="s">
        <v>218</v>
      </c>
      <c r="G56" s="123"/>
      <c r="H56" s="123"/>
      <c r="I56" s="123"/>
      <c r="J56" s="123"/>
      <c r="K56" s="24"/>
      <c r="L56" s="24"/>
      <c r="M56" s="24"/>
      <c r="N56" s="115" t="s">
        <v>148</v>
      </c>
      <c r="Y56" s="127"/>
    </row>
    <row r="57" spans="2:29" ht="13.95" customHeight="1" x14ac:dyDescent="0.2">
      <c r="B57" s="1">
        <f t="shared" si="2"/>
        <v>47</v>
      </c>
      <c r="C57" s="6"/>
      <c r="D57" s="6"/>
      <c r="E57" s="123"/>
      <c r="F57" s="123" t="s">
        <v>344</v>
      </c>
      <c r="G57" s="123"/>
      <c r="H57" s="123"/>
      <c r="I57" s="123"/>
      <c r="J57" s="123"/>
      <c r="K57" s="24"/>
      <c r="L57" s="24"/>
      <c r="M57" s="24" t="s">
        <v>148</v>
      </c>
      <c r="N57" s="115"/>
      <c r="Y57" s="127"/>
    </row>
    <row r="58" spans="2:29" ht="13.5" customHeight="1" x14ac:dyDescent="0.2">
      <c r="B58" s="1">
        <f t="shared" si="2"/>
        <v>48</v>
      </c>
      <c r="C58" s="6"/>
      <c r="D58" s="6"/>
      <c r="E58" s="123"/>
      <c r="F58" s="123" t="s">
        <v>219</v>
      </c>
      <c r="G58" s="123"/>
      <c r="H58" s="123"/>
      <c r="I58" s="123"/>
      <c r="J58" s="123"/>
      <c r="K58" s="24" t="s">
        <v>148</v>
      </c>
      <c r="L58" s="24" t="s">
        <v>148</v>
      </c>
      <c r="M58" s="24">
        <v>600</v>
      </c>
      <c r="N58" s="115" t="s">
        <v>148</v>
      </c>
      <c r="Y58" s="127"/>
    </row>
    <row r="59" spans="2:29" ht="13.95" customHeight="1" x14ac:dyDescent="0.2">
      <c r="B59" s="1">
        <f t="shared" si="2"/>
        <v>49</v>
      </c>
      <c r="C59" s="6"/>
      <c r="D59" s="6"/>
      <c r="E59" s="123"/>
      <c r="F59" s="123" t="s">
        <v>220</v>
      </c>
      <c r="G59" s="123"/>
      <c r="H59" s="123"/>
      <c r="I59" s="123"/>
      <c r="J59" s="123"/>
      <c r="K59" s="24" t="s">
        <v>148</v>
      </c>
      <c r="L59" s="24">
        <v>50</v>
      </c>
      <c r="M59" s="24">
        <v>550</v>
      </c>
      <c r="N59" s="115" t="s">
        <v>148</v>
      </c>
      <c r="Y59" s="125"/>
    </row>
    <row r="60" spans="2:29" ht="13.5" customHeight="1" x14ac:dyDescent="0.2">
      <c r="B60" s="1">
        <f t="shared" si="2"/>
        <v>50</v>
      </c>
      <c r="C60" s="6"/>
      <c r="D60" s="6"/>
      <c r="E60" s="123"/>
      <c r="F60" s="123" t="s">
        <v>100</v>
      </c>
      <c r="G60" s="123"/>
      <c r="H60" s="123"/>
      <c r="I60" s="123"/>
      <c r="J60" s="123"/>
      <c r="K60" s="24">
        <v>400</v>
      </c>
      <c r="L60" s="24">
        <v>900</v>
      </c>
      <c r="M60" s="24" t="s">
        <v>148</v>
      </c>
      <c r="N60" s="115">
        <v>700</v>
      </c>
      <c r="Y60" s="127"/>
    </row>
    <row r="61" spans="2:29" ht="13.95" customHeight="1" x14ac:dyDescent="0.2">
      <c r="B61" s="1">
        <f t="shared" si="2"/>
        <v>51</v>
      </c>
      <c r="C61" s="6"/>
      <c r="D61" s="6"/>
      <c r="E61" s="123"/>
      <c r="F61" s="123" t="s">
        <v>308</v>
      </c>
      <c r="G61" s="123"/>
      <c r="H61" s="123"/>
      <c r="I61" s="123"/>
      <c r="J61" s="123"/>
      <c r="K61" s="24">
        <v>50</v>
      </c>
      <c r="L61" s="24"/>
      <c r="M61" s="24"/>
      <c r="N61" s="115"/>
      <c r="Y61" s="125"/>
    </row>
    <row r="62" spans="2:29" ht="13.5" customHeight="1" x14ac:dyDescent="0.2">
      <c r="B62" s="1">
        <f t="shared" si="2"/>
        <v>52</v>
      </c>
      <c r="C62" s="6"/>
      <c r="D62" s="6"/>
      <c r="E62" s="123"/>
      <c r="F62" s="123" t="s">
        <v>245</v>
      </c>
      <c r="G62" s="123"/>
      <c r="H62" s="123"/>
      <c r="I62" s="123"/>
      <c r="J62" s="123"/>
      <c r="K62" s="24">
        <v>96</v>
      </c>
      <c r="L62" s="24">
        <v>96</v>
      </c>
      <c r="M62" s="24">
        <v>16</v>
      </c>
      <c r="N62" s="115" t="s">
        <v>148</v>
      </c>
      <c r="Y62" s="125"/>
    </row>
    <row r="63" spans="2:29" ht="13.95" customHeight="1" x14ac:dyDescent="0.2">
      <c r="B63" s="1">
        <f t="shared" si="2"/>
        <v>53</v>
      </c>
      <c r="C63" s="6"/>
      <c r="D63" s="6"/>
      <c r="E63" s="123"/>
      <c r="F63" s="123" t="s">
        <v>222</v>
      </c>
      <c r="G63" s="123"/>
      <c r="H63" s="123"/>
      <c r="I63" s="123"/>
      <c r="J63" s="123"/>
      <c r="K63" s="24">
        <v>50</v>
      </c>
      <c r="L63" s="128">
        <v>225</v>
      </c>
      <c r="M63" s="24">
        <v>125</v>
      </c>
      <c r="N63" s="115">
        <v>200</v>
      </c>
      <c r="Y63" s="125"/>
    </row>
    <row r="64" spans="2:29" ht="13.5" customHeight="1" x14ac:dyDescent="0.2">
      <c r="B64" s="1">
        <f t="shared" si="2"/>
        <v>54</v>
      </c>
      <c r="C64" s="6"/>
      <c r="D64" s="6"/>
      <c r="E64" s="123"/>
      <c r="F64" s="123" t="s">
        <v>223</v>
      </c>
      <c r="G64" s="123"/>
      <c r="H64" s="123"/>
      <c r="I64" s="123"/>
      <c r="J64" s="123"/>
      <c r="K64" s="24">
        <v>16</v>
      </c>
      <c r="L64" s="128">
        <v>144</v>
      </c>
      <c r="M64" s="128">
        <v>16</v>
      </c>
      <c r="N64" s="115">
        <v>16</v>
      </c>
      <c r="Y64" s="125"/>
    </row>
    <row r="65" spans="2:25" ht="13.95" customHeight="1" x14ac:dyDescent="0.2">
      <c r="B65" s="1">
        <f t="shared" si="2"/>
        <v>55</v>
      </c>
      <c r="C65" s="6"/>
      <c r="D65" s="6"/>
      <c r="E65" s="123"/>
      <c r="F65" s="123" t="s">
        <v>101</v>
      </c>
      <c r="G65" s="123"/>
      <c r="H65" s="123"/>
      <c r="I65" s="123"/>
      <c r="J65" s="123"/>
      <c r="K65" s="24">
        <v>700</v>
      </c>
      <c r="L65" s="24">
        <v>400</v>
      </c>
      <c r="M65" s="24">
        <v>550</v>
      </c>
      <c r="N65" s="115">
        <v>150</v>
      </c>
      <c r="Y65" s="125"/>
    </row>
    <row r="66" spans="2:25" ht="13.5" customHeight="1" x14ac:dyDescent="0.2">
      <c r="B66" s="1">
        <f t="shared" si="2"/>
        <v>56</v>
      </c>
      <c r="C66" s="6"/>
      <c r="D66" s="6"/>
      <c r="E66" s="123"/>
      <c r="F66" s="123" t="s">
        <v>102</v>
      </c>
      <c r="G66" s="123"/>
      <c r="H66" s="123"/>
      <c r="I66" s="123"/>
      <c r="J66" s="123"/>
      <c r="K66" s="24" t="s">
        <v>148</v>
      </c>
      <c r="L66" s="24">
        <v>100</v>
      </c>
      <c r="M66" s="24">
        <v>50</v>
      </c>
      <c r="N66" s="115">
        <v>250</v>
      </c>
      <c r="Y66" s="125"/>
    </row>
    <row r="67" spans="2:25" ht="13.5" customHeight="1" x14ac:dyDescent="0.2">
      <c r="B67" s="1">
        <f t="shared" si="2"/>
        <v>57</v>
      </c>
      <c r="C67" s="6"/>
      <c r="D67" s="6"/>
      <c r="E67" s="123"/>
      <c r="F67" s="123" t="s">
        <v>268</v>
      </c>
      <c r="G67" s="123"/>
      <c r="H67" s="123"/>
      <c r="I67" s="123"/>
      <c r="J67" s="123"/>
      <c r="K67" s="24" t="s">
        <v>148</v>
      </c>
      <c r="L67" s="24" t="s">
        <v>148</v>
      </c>
      <c r="M67" s="24" t="s">
        <v>148</v>
      </c>
      <c r="N67" s="115" t="s">
        <v>148</v>
      </c>
      <c r="Y67" s="125"/>
    </row>
    <row r="68" spans="2:25" ht="13.95" customHeight="1" x14ac:dyDescent="0.2">
      <c r="B68" s="1">
        <f t="shared" si="2"/>
        <v>58</v>
      </c>
      <c r="C68" s="6"/>
      <c r="D68" s="6"/>
      <c r="E68" s="123"/>
      <c r="F68" s="123" t="s">
        <v>142</v>
      </c>
      <c r="G68" s="123"/>
      <c r="H68" s="123"/>
      <c r="I68" s="123"/>
      <c r="J68" s="123"/>
      <c r="K68" s="24">
        <v>8</v>
      </c>
      <c r="L68" s="24" t="s">
        <v>148</v>
      </c>
      <c r="M68" s="24"/>
      <c r="N68" s="115">
        <v>8</v>
      </c>
      <c r="Y68" s="125"/>
    </row>
    <row r="69" spans="2:25" ht="13.5" customHeight="1" x14ac:dyDescent="0.2">
      <c r="B69" s="1">
        <f t="shared" si="2"/>
        <v>59</v>
      </c>
      <c r="C69" s="6"/>
      <c r="D69" s="6"/>
      <c r="E69" s="123"/>
      <c r="F69" s="123" t="s">
        <v>402</v>
      </c>
      <c r="G69" s="123"/>
      <c r="H69" s="123"/>
      <c r="I69" s="123"/>
      <c r="J69" s="123"/>
      <c r="K69" s="24">
        <v>24</v>
      </c>
      <c r="L69" s="24" t="s">
        <v>148</v>
      </c>
      <c r="M69" s="24">
        <v>16</v>
      </c>
      <c r="N69" s="115">
        <v>16</v>
      </c>
      <c r="Y69" s="125"/>
    </row>
    <row r="70" spans="2:25" ht="13.5" customHeight="1" x14ac:dyDescent="0.2">
      <c r="B70" s="1">
        <f t="shared" si="2"/>
        <v>60</v>
      </c>
      <c r="C70" s="6"/>
      <c r="D70" s="6"/>
      <c r="E70" s="123"/>
      <c r="F70" s="123" t="s">
        <v>175</v>
      </c>
      <c r="G70" s="123"/>
      <c r="H70" s="123"/>
      <c r="I70" s="123"/>
      <c r="J70" s="123"/>
      <c r="K70" s="24"/>
      <c r="L70" s="24" t="s">
        <v>148</v>
      </c>
      <c r="M70" s="24"/>
      <c r="N70" s="115"/>
      <c r="Y70" s="125"/>
    </row>
    <row r="71" spans="2:25" ht="13.5" customHeight="1" x14ac:dyDescent="0.2">
      <c r="B71" s="1">
        <f t="shared" si="2"/>
        <v>61</v>
      </c>
      <c r="C71" s="6"/>
      <c r="D71" s="6"/>
      <c r="E71" s="123"/>
      <c r="F71" s="123" t="s">
        <v>30</v>
      </c>
      <c r="G71" s="123"/>
      <c r="H71" s="123"/>
      <c r="I71" s="123"/>
      <c r="J71" s="123"/>
      <c r="K71" s="24">
        <v>64</v>
      </c>
      <c r="L71" s="24">
        <v>152</v>
      </c>
      <c r="M71" s="24">
        <v>136</v>
      </c>
      <c r="N71" s="115">
        <v>80</v>
      </c>
      <c r="Y71" s="125"/>
    </row>
    <row r="72" spans="2:25" ht="13.5" customHeight="1" x14ac:dyDescent="0.2">
      <c r="B72" s="1">
        <f t="shared" si="2"/>
        <v>62</v>
      </c>
      <c r="C72" s="6"/>
      <c r="D72" s="6"/>
      <c r="E72" s="123"/>
      <c r="F72" s="123" t="s">
        <v>176</v>
      </c>
      <c r="G72" s="123"/>
      <c r="H72" s="123"/>
      <c r="I72" s="123"/>
      <c r="J72" s="123"/>
      <c r="K72" s="24">
        <v>56</v>
      </c>
      <c r="L72" s="24">
        <v>32</v>
      </c>
      <c r="M72" s="24">
        <v>48</v>
      </c>
      <c r="N72" s="115">
        <v>32</v>
      </c>
      <c r="Y72" s="125"/>
    </row>
    <row r="73" spans="2:25" ht="13.95" customHeight="1" x14ac:dyDescent="0.2">
      <c r="B73" s="1">
        <f t="shared" si="2"/>
        <v>63</v>
      </c>
      <c r="C73" s="6"/>
      <c r="D73" s="6"/>
      <c r="E73" s="123"/>
      <c r="F73" s="123" t="s">
        <v>177</v>
      </c>
      <c r="G73" s="123"/>
      <c r="H73" s="123"/>
      <c r="I73" s="123"/>
      <c r="J73" s="123"/>
      <c r="K73" s="24">
        <v>8</v>
      </c>
      <c r="L73" s="24">
        <v>8</v>
      </c>
      <c r="M73" s="24">
        <v>8</v>
      </c>
      <c r="N73" s="115" t="s">
        <v>148</v>
      </c>
      <c r="Y73" s="125"/>
    </row>
    <row r="74" spans="2:25" ht="13.95" customHeight="1" x14ac:dyDescent="0.2">
      <c r="B74" s="1">
        <f t="shared" si="2"/>
        <v>64</v>
      </c>
      <c r="C74" s="6"/>
      <c r="D74" s="6"/>
      <c r="E74" s="123"/>
      <c r="F74" s="123" t="s">
        <v>291</v>
      </c>
      <c r="G74" s="123"/>
      <c r="H74" s="123"/>
      <c r="I74" s="123"/>
      <c r="J74" s="123"/>
      <c r="K74" s="24" t="s">
        <v>148</v>
      </c>
      <c r="L74" s="24" t="s">
        <v>148</v>
      </c>
      <c r="M74" s="24"/>
      <c r="N74" s="115" t="s">
        <v>148</v>
      </c>
      <c r="Y74" s="125"/>
    </row>
    <row r="75" spans="2:25" ht="13.95" customHeight="1" x14ac:dyDescent="0.2">
      <c r="B75" s="1">
        <f t="shared" si="2"/>
        <v>65</v>
      </c>
      <c r="C75" s="6"/>
      <c r="D75" s="6"/>
      <c r="E75" s="123"/>
      <c r="F75" s="123" t="s">
        <v>81</v>
      </c>
      <c r="G75" s="123"/>
      <c r="H75" s="123"/>
      <c r="I75" s="123"/>
      <c r="J75" s="123"/>
      <c r="K75" s="24">
        <v>100</v>
      </c>
      <c r="L75" s="24">
        <v>300</v>
      </c>
      <c r="M75" s="24" t="s">
        <v>148</v>
      </c>
      <c r="N75" s="115">
        <v>400</v>
      </c>
      <c r="Y75" s="125"/>
    </row>
    <row r="76" spans="2:25" ht="13.95" customHeight="1" x14ac:dyDescent="0.2">
      <c r="B76" s="1">
        <f t="shared" si="2"/>
        <v>66</v>
      </c>
      <c r="C76" s="6"/>
      <c r="D76" s="6"/>
      <c r="E76" s="123"/>
      <c r="F76" s="123" t="s">
        <v>225</v>
      </c>
      <c r="G76" s="123"/>
      <c r="H76" s="123"/>
      <c r="I76" s="123"/>
      <c r="J76" s="123"/>
      <c r="K76" s="24" t="s">
        <v>148</v>
      </c>
      <c r="L76" s="24"/>
      <c r="M76" s="24">
        <v>100</v>
      </c>
      <c r="N76" s="115" t="s">
        <v>148</v>
      </c>
      <c r="Y76" s="125"/>
    </row>
    <row r="77" spans="2:25" ht="13.95" customHeight="1" x14ac:dyDescent="0.2">
      <c r="B77" s="1">
        <f t="shared" ref="B77:B94" si="6">B76+1</f>
        <v>67</v>
      </c>
      <c r="C77" s="6"/>
      <c r="D77" s="6"/>
      <c r="E77" s="123"/>
      <c r="F77" s="123" t="s">
        <v>270</v>
      </c>
      <c r="G77" s="123"/>
      <c r="H77" s="123"/>
      <c r="I77" s="123"/>
      <c r="J77" s="123"/>
      <c r="K77" s="24" t="s">
        <v>148</v>
      </c>
      <c r="L77" s="24" t="s">
        <v>148</v>
      </c>
      <c r="M77" s="24" t="s">
        <v>148</v>
      </c>
      <c r="N77" s="115">
        <v>200</v>
      </c>
      <c r="Y77" s="125"/>
    </row>
    <row r="78" spans="2:25" ht="13.5" customHeight="1" x14ac:dyDescent="0.2">
      <c r="B78" s="1">
        <f t="shared" si="6"/>
        <v>68</v>
      </c>
      <c r="C78" s="6"/>
      <c r="D78" s="6"/>
      <c r="E78" s="123"/>
      <c r="F78" s="123" t="s">
        <v>103</v>
      </c>
      <c r="G78" s="123"/>
      <c r="H78" s="123"/>
      <c r="I78" s="123"/>
      <c r="J78" s="123"/>
      <c r="K78" s="24">
        <v>950</v>
      </c>
      <c r="L78" s="24">
        <v>1250</v>
      </c>
      <c r="M78" s="24">
        <v>1150</v>
      </c>
      <c r="N78" s="115">
        <v>1850</v>
      </c>
      <c r="Y78" s="125"/>
    </row>
    <row r="79" spans="2:25" ht="13.95" customHeight="1" x14ac:dyDescent="0.2">
      <c r="B79" s="1">
        <f t="shared" si="6"/>
        <v>69</v>
      </c>
      <c r="C79" s="6"/>
      <c r="D79" s="6"/>
      <c r="E79" s="123"/>
      <c r="F79" s="123" t="s">
        <v>178</v>
      </c>
      <c r="G79" s="123"/>
      <c r="H79" s="123"/>
      <c r="I79" s="123"/>
      <c r="J79" s="123"/>
      <c r="K79" s="24">
        <v>150</v>
      </c>
      <c r="L79" s="24">
        <v>25</v>
      </c>
      <c r="M79" s="24">
        <v>25</v>
      </c>
      <c r="N79" s="115">
        <v>25</v>
      </c>
      <c r="Y79" s="125"/>
    </row>
    <row r="80" spans="2:25" ht="13.5" customHeight="1" x14ac:dyDescent="0.2">
      <c r="B80" s="1">
        <f t="shared" si="6"/>
        <v>70</v>
      </c>
      <c r="C80" s="6"/>
      <c r="D80" s="6"/>
      <c r="E80" s="123"/>
      <c r="F80" s="123" t="s">
        <v>247</v>
      </c>
      <c r="G80" s="123"/>
      <c r="H80" s="123"/>
      <c r="I80" s="123"/>
      <c r="J80" s="123"/>
      <c r="K80" s="24" t="s">
        <v>148</v>
      </c>
      <c r="L80" s="24">
        <v>1</v>
      </c>
      <c r="M80" s="24" t="s">
        <v>148</v>
      </c>
      <c r="N80" s="115" t="s">
        <v>148</v>
      </c>
      <c r="Y80" s="125"/>
    </row>
    <row r="81" spans="2:25" ht="13.95" customHeight="1" x14ac:dyDescent="0.2">
      <c r="B81" s="1">
        <f t="shared" si="6"/>
        <v>71</v>
      </c>
      <c r="C81" s="6"/>
      <c r="D81" s="6"/>
      <c r="E81" s="123"/>
      <c r="F81" s="123" t="s">
        <v>226</v>
      </c>
      <c r="G81" s="123"/>
      <c r="H81" s="123"/>
      <c r="I81" s="123"/>
      <c r="J81" s="123"/>
      <c r="K81" s="24">
        <v>50</v>
      </c>
      <c r="L81" s="24" t="s">
        <v>148</v>
      </c>
      <c r="M81" s="24">
        <v>75</v>
      </c>
      <c r="N81" s="115">
        <v>50</v>
      </c>
      <c r="Y81" s="125"/>
    </row>
    <row r="82" spans="2:25" ht="13.5" customHeight="1" x14ac:dyDescent="0.2">
      <c r="B82" s="1">
        <f t="shared" si="6"/>
        <v>72</v>
      </c>
      <c r="C82" s="6"/>
      <c r="D82" s="6"/>
      <c r="E82" s="123"/>
      <c r="F82" s="123" t="s">
        <v>271</v>
      </c>
      <c r="G82" s="123"/>
      <c r="H82" s="123"/>
      <c r="I82" s="123"/>
      <c r="J82" s="123"/>
      <c r="K82" s="24" t="s">
        <v>148</v>
      </c>
      <c r="L82" s="24">
        <v>100</v>
      </c>
      <c r="M82" s="24"/>
      <c r="N82" s="115"/>
      <c r="Y82" s="125"/>
    </row>
    <row r="83" spans="2:25" ht="13.95" customHeight="1" x14ac:dyDescent="0.2">
      <c r="B83" s="1">
        <f t="shared" si="6"/>
        <v>73</v>
      </c>
      <c r="C83" s="6"/>
      <c r="D83" s="6"/>
      <c r="E83" s="123"/>
      <c r="F83" s="123" t="s">
        <v>310</v>
      </c>
      <c r="G83" s="123"/>
      <c r="H83" s="123"/>
      <c r="I83" s="123"/>
      <c r="J83" s="123"/>
      <c r="K83" s="24">
        <v>100</v>
      </c>
      <c r="L83" s="24"/>
      <c r="M83" s="24">
        <v>100</v>
      </c>
      <c r="N83" s="115"/>
      <c r="Y83" s="125"/>
    </row>
    <row r="84" spans="2:25" ht="13.95" customHeight="1" x14ac:dyDescent="0.2">
      <c r="B84" s="1">
        <f t="shared" si="6"/>
        <v>74</v>
      </c>
      <c r="C84" s="6"/>
      <c r="D84" s="6"/>
      <c r="E84" s="123"/>
      <c r="F84" s="123" t="s">
        <v>179</v>
      </c>
      <c r="G84" s="123"/>
      <c r="H84" s="123"/>
      <c r="I84" s="123"/>
      <c r="J84" s="123"/>
      <c r="K84" s="24"/>
      <c r="L84" s="24"/>
      <c r="M84" s="24">
        <v>50</v>
      </c>
      <c r="N84" s="115"/>
      <c r="Y84" s="125"/>
    </row>
    <row r="85" spans="2:25" ht="13.5" customHeight="1" x14ac:dyDescent="0.2">
      <c r="B85" s="1">
        <f t="shared" si="6"/>
        <v>75</v>
      </c>
      <c r="C85" s="6"/>
      <c r="D85" s="6"/>
      <c r="E85" s="123"/>
      <c r="F85" s="123" t="s">
        <v>273</v>
      </c>
      <c r="G85" s="123"/>
      <c r="H85" s="123"/>
      <c r="I85" s="123"/>
      <c r="J85" s="123"/>
      <c r="K85" s="24" t="s">
        <v>148</v>
      </c>
      <c r="L85" s="24"/>
      <c r="M85" s="24"/>
      <c r="N85" s="115"/>
      <c r="Y85" s="125"/>
    </row>
    <row r="86" spans="2:25" ht="13.95" customHeight="1" x14ac:dyDescent="0.2">
      <c r="B86" s="1">
        <f t="shared" si="6"/>
        <v>76</v>
      </c>
      <c r="C86" s="6"/>
      <c r="D86" s="6"/>
      <c r="E86" s="123"/>
      <c r="F86" s="123" t="s">
        <v>31</v>
      </c>
      <c r="G86" s="123"/>
      <c r="H86" s="123"/>
      <c r="I86" s="123"/>
      <c r="J86" s="123"/>
      <c r="K86" s="24">
        <v>850</v>
      </c>
      <c r="L86" s="24">
        <v>575</v>
      </c>
      <c r="M86" s="24">
        <v>850</v>
      </c>
      <c r="N86" s="115">
        <v>525</v>
      </c>
      <c r="Y86" s="125"/>
    </row>
    <row r="87" spans="2:25" ht="13.5" customHeight="1" x14ac:dyDescent="0.2">
      <c r="B87" s="1">
        <f t="shared" si="6"/>
        <v>77</v>
      </c>
      <c r="C87" s="2" t="s">
        <v>32</v>
      </c>
      <c r="D87" s="2" t="s">
        <v>33</v>
      </c>
      <c r="E87" s="123"/>
      <c r="F87" s="123" t="s">
        <v>181</v>
      </c>
      <c r="G87" s="123"/>
      <c r="H87" s="123"/>
      <c r="I87" s="123"/>
      <c r="J87" s="123"/>
      <c r="K87" s="24"/>
      <c r="L87" s="24"/>
      <c r="M87" s="24">
        <v>3</v>
      </c>
      <c r="N87" s="115">
        <v>2</v>
      </c>
    </row>
    <row r="88" spans="2:25" ht="13.95" customHeight="1" x14ac:dyDescent="0.2">
      <c r="B88" s="1">
        <f t="shared" si="6"/>
        <v>78</v>
      </c>
      <c r="C88" s="6"/>
      <c r="D88" s="6"/>
      <c r="E88" s="123"/>
      <c r="F88" s="123" t="s">
        <v>114</v>
      </c>
      <c r="G88" s="123"/>
      <c r="H88" s="123"/>
      <c r="I88" s="123"/>
      <c r="J88" s="123"/>
      <c r="K88" s="24">
        <v>1</v>
      </c>
      <c r="L88" s="24">
        <v>1</v>
      </c>
      <c r="M88" s="24">
        <v>3</v>
      </c>
      <c r="N88" s="115">
        <v>5</v>
      </c>
    </row>
    <row r="89" spans="2:25" ht="13.5" customHeight="1" x14ac:dyDescent="0.2">
      <c r="B89" s="1">
        <f t="shared" si="6"/>
        <v>79</v>
      </c>
      <c r="C89" s="6"/>
      <c r="D89" s="6"/>
      <c r="E89" s="123"/>
      <c r="F89" s="123" t="s">
        <v>228</v>
      </c>
      <c r="G89" s="123"/>
      <c r="H89" s="123"/>
      <c r="I89" s="123"/>
      <c r="J89" s="123"/>
      <c r="K89" s="24">
        <v>1</v>
      </c>
      <c r="L89" s="24" t="s">
        <v>148</v>
      </c>
      <c r="M89" s="24"/>
      <c r="N89" s="115"/>
    </row>
    <row r="90" spans="2:25" ht="13.95" customHeight="1" x14ac:dyDescent="0.2">
      <c r="B90" s="1">
        <f t="shared" si="6"/>
        <v>80</v>
      </c>
      <c r="C90" s="6"/>
      <c r="D90" s="6"/>
      <c r="E90" s="123"/>
      <c r="F90" s="123" t="s">
        <v>182</v>
      </c>
      <c r="G90" s="123"/>
      <c r="H90" s="123"/>
      <c r="I90" s="123"/>
      <c r="J90" s="123"/>
      <c r="K90" s="24"/>
      <c r="L90" s="24"/>
      <c r="M90" s="24" t="s">
        <v>148</v>
      </c>
      <c r="N90" s="115"/>
    </row>
    <row r="91" spans="2:25" ht="13.95" customHeight="1" x14ac:dyDescent="0.2">
      <c r="B91" s="1">
        <f t="shared" si="6"/>
        <v>81</v>
      </c>
      <c r="C91" s="6"/>
      <c r="D91" s="6"/>
      <c r="E91" s="123"/>
      <c r="F91" s="123" t="s">
        <v>183</v>
      </c>
      <c r="G91" s="123"/>
      <c r="H91" s="123"/>
      <c r="I91" s="123"/>
      <c r="J91" s="123"/>
      <c r="K91" s="24" t="s">
        <v>148</v>
      </c>
      <c r="L91" s="24">
        <v>6</v>
      </c>
      <c r="M91" s="24">
        <v>5</v>
      </c>
      <c r="N91" s="115">
        <v>6</v>
      </c>
    </row>
    <row r="92" spans="2:25" ht="13.5" customHeight="1" x14ac:dyDescent="0.2">
      <c r="B92" s="1">
        <f t="shared" si="6"/>
        <v>82</v>
      </c>
      <c r="C92" s="6"/>
      <c r="D92" s="6"/>
      <c r="E92" s="123"/>
      <c r="F92" s="123" t="s">
        <v>34</v>
      </c>
      <c r="G92" s="123"/>
      <c r="H92" s="123"/>
      <c r="I92" s="123"/>
      <c r="J92" s="123"/>
      <c r="K92" s="24"/>
      <c r="L92" s="24"/>
      <c r="M92" s="24">
        <v>3</v>
      </c>
      <c r="N92" s="115">
        <v>1</v>
      </c>
    </row>
    <row r="93" spans="2:25" ht="13.5" customHeight="1" x14ac:dyDescent="0.2">
      <c r="B93" s="1">
        <f t="shared" si="6"/>
        <v>83</v>
      </c>
      <c r="C93" s="2" t="s">
        <v>132</v>
      </c>
      <c r="D93" s="2" t="s">
        <v>35</v>
      </c>
      <c r="E93" s="123"/>
      <c r="F93" s="123" t="s">
        <v>112</v>
      </c>
      <c r="G93" s="123"/>
      <c r="H93" s="123"/>
      <c r="I93" s="123"/>
      <c r="J93" s="123"/>
      <c r="K93" s="24">
        <v>2</v>
      </c>
      <c r="L93" s="24">
        <v>1</v>
      </c>
      <c r="M93" s="24">
        <v>8</v>
      </c>
      <c r="N93" s="115">
        <v>3</v>
      </c>
    </row>
    <row r="94" spans="2:25" ht="13.5" customHeight="1" x14ac:dyDescent="0.2">
      <c r="B94" s="1">
        <f t="shared" si="6"/>
        <v>84</v>
      </c>
      <c r="C94" s="6"/>
      <c r="D94" s="7"/>
      <c r="E94" s="123"/>
      <c r="F94" s="123" t="s">
        <v>36</v>
      </c>
      <c r="G94" s="123"/>
      <c r="H94" s="123"/>
      <c r="I94" s="123"/>
      <c r="J94" s="123"/>
      <c r="K94" s="24"/>
      <c r="L94" s="24" t="s">
        <v>148</v>
      </c>
      <c r="M94" s="24"/>
      <c r="N94" s="115">
        <v>25</v>
      </c>
    </row>
    <row r="95" spans="2:25" ht="13.5" customHeight="1" thickBot="1" x14ac:dyDescent="0.25">
      <c r="B95" s="1">
        <f>B94+1</f>
        <v>85</v>
      </c>
      <c r="C95" s="7"/>
      <c r="D95" s="8" t="s">
        <v>37</v>
      </c>
      <c r="E95" s="123"/>
      <c r="F95" s="123" t="s">
        <v>38</v>
      </c>
      <c r="G95" s="123"/>
      <c r="H95" s="123"/>
      <c r="I95" s="123"/>
      <c r="J95" s="123"/>
      <c r="K95" s="24" t="s">
        <v>148</v>
      </c>
      <c r="L95" s="24">
        <v>50</v>
      </c>
      <c r="M95" s="24">
        <v>50</v>
      </c>
      <c r="N95" s="115">
        <v>100</v>
      </c>
    </row>
    <row r="96" spans="2:25" ht="13.95" customHeight="1" x14ac:dyDescent="0.2">
      <c r="B96" s="83"/>
      <c r="C96" s="84"/>
      <c r="D96" s="84"/>
      <c r="E96" s="23"/>
      <c r="F96" s="23"/>
      <c r="G96" s="23"/>
      <c r="H96" s="23"/>
      <c r="I96" s="23"/>
      <c r="J96" s="23"/>
      <c r="K96" s="23"/>
      <c r="L96" s="23"/>
      <c r="M96" s="23"/>
      <c r="N96" s="23"/>
      <c r="U96">
        <f>COUNTA(K11:K106)</f>
        <v>70</v>
      </c>
      <c r="V96">
        <f>COUNTA(L11:L106)</f>
        <v>71</v>
      </c>
      <c r="W96">
        <f>COUNTA(M11:M106)</f>
        <v>71</v>
      </c>
      <c r="X96">
        <f>COUNTA(N11:N106)</f>
        <v>76</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SUM(U11:U27,K28:K106)</f>
        <v>25743</v>
      </c>
      <c r="V100">
        <f>SUM(V11:V27,L28:L106)</f>
        <v>28792</v>
      </c>
      <c r="W100">
        <f>SUM(W11:W27,M28:M106)</f>
        <v>28446</v>
      </c>
      <c r="X100">
        <f>SUM(X11:X27,N28:N106)</f>
        <v>17454</v>
      </c>
    </row>
    <row r="101" spans="2:24" ht="18" customHeight="1" thickBot="1" x14ac:dyDescent="0.25">
      <c r="B101" s="71"/>
      <c r="C101" s="22"/>
      <c r="D101" s="163" t="s">
        <v>2</v>
      </c>
      <c r="E101" s="163"/>
      <c r="F101" s="163"/>
      <c r="G101" s="163"/>
      <c r="H101" s="22"/>
      <c r="I101" s="22"/>
      <c r="J101" s="72"/>
      <c r="K101" s="33" t="str">
        <f>K5</f>
        <v>2022.10.17</v>
      </c>
      <c r="L101" s="33" t="str">
        <f>L5</f>
        <v>2022.10.17</v>
      </c>
      <c r="M101" s="33" t="str">
        <f>M5</f>
        <v>2022.10.17</v>
      </c>
      <c r="N101" s="132" t="str">
        <f>N5</f>
        <v>2022.10.17</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95" customHeight="1" x14ac:dyDescent="0.2">
      <c r="B103" s="1">
        <f>B95+1</f>
        <v>86</v>
      </c>
      <c r="C103" s="2" t="s">
        <v>0</v>
      </c>
      <c r="D103" s="2" t="s">
        <v>229</v>
      </c>
      <c r="E103" s="123"/>
      <c r="F103" s="123" t="s">
        <v>230</v>
      </c>
      <c r="G103" s="123"/>
      <c r="H103" s="123"/>
      <c r="I103" s="123"/>
      <c r="J103" s="123"/>
      <c r="K103" s="24"/>
      <c r="L103" s="24">
        <v>25</v>
      </c>
      <c r="M103" s="24"/>
      <c r="N103" s="115" t="s">
        <v>148</v>
      </c>
    </row>
    <row r="104" spans="2:24" ht="13.5" customHeight="1" x14ac:dyDescent="0.2">
      <c r="B104" s="1">
        <f>B103+1</f>
        <v>87</v>
      </c>
      <c r="C104" s="152" t="s">
        <v>41</v>
      </c>
      <c r="D104" s="153"/>
      <c r="E104" s="123"/>
      <c r="F104" s="123" t="s">
        <v>42</v>
      </c>
      <c r="G104" s="123"/>
      <c r="H104" s="123"/>
      <c r="I104" s="123"/>
      <c r="J104" s="123"/>
      <c r="K104" s="24">
        <v>200</v>
      </c>
      <c r="L104" s="24" t="s">
        <v>148</v>
      </c>
      <c r="M104" s="24">
        <v>100</v>
      </c>
      <c r="N104" s="115">
        <v>100</v>
      </c>
    </row>
    <row r="105" spans="2:24" ht="13.5" customHeight="1" x14ac:dyDescent="0.2">
      <c r="B105" s="1">
        <f>B104+1</f>
        <v>88</v>
      </c>
      <c r="C105" s="3"/>
      <c r="D105" s="82"/>
      <c r="E105" s="123"/>
      <c r="F105" s="123" t="s">
        <v>43</v>
      </c>
      <c r="G105" s="123"/>
      <c r="H105" s="123"/>
      <c r="I105" s="123"/>
      <c r="J105" s="123"/>
      <c r="K105" s="24">
        <v>100</v>
      </c>
      <c r="L105" s="24">
        <v>100</v>
      </c>
      <c r="M105" s="24">
        <v>250</v>
      </c>
      <c r="N105" s="115">
        <v>100</v>
      </c>
    </row>
    <row r="106" spans="2:24" ht="13.95" customHeight="1" thickBot="1" x14ac:dyDescent="0.25">
      <c r="B106" s="138">
        <f>B105+1</f>
        <v>89</v>
      </c>
      <c r="C106" s="139"/>
      <c r="D106" s="140"/>
      <c r="E106" s="9"/>
      <c r="F106" s="9" t="s">
        <v>74</v>
      </c>
      <c r="G106" s="9"/>
      <c r="H106" s="9"/>
      <c r="I106" s="9"/>
      <c r="J106" s="9"/>
      <c r="K106" s="141">
        <v>150</v>
      </c>
      <c r="L106" s="141">
        <v>125</v>
      </c>
      <c r="M106" s="141">
        <v>150</v>
      </c>
      <c r="N106" s="142">
        <v>100</v>
      </c>
    </row>
    <row r="107" spans="2:24" ht="19.95" customHeight="1" thickTop="1" x14ac:dyDescent="0.2">
      <c r="B107" s="154" t="s">
        <v>45</v>
      </c>
      <c r="C107" s="155"/>
      <c r="D107" s="155"/>
      <c r="E107" s="155"/>
      <c r="F107" s="155"/>
      <c r="G107" s="155"/>
      <c r="H107" s="155"/>
      <c r="I107" s="155"/>
      <c r="J107" s="80"/>
      <c r="K107" s="32">
        <f>SUM(K108:K116)</f>
        <v>25743</v>
      </c>
      <c r="L107" s="32">
        <f>SUM(L108:L116)</f>
        <v>28792</v>
      </c>
      <c r="M107" s="32">
        <f>SUM(M108:M116)</f>
        <v>28446</v>
      </c>
      <c r="N107" s="143">
        <f>SUM(N108:N116)</f>
        <v>17454</v>
      </c>
    </row>
    <row r="108" spans="2:24" ht="13.95" customHeight="1" x14ac:dyDescent="0.2">
      <c r="B108" s="156" t="s">
        <v>46</v>
      </c>
      <c r="C108" s="157"/>
      <c r="D108" s="158"/>
      <c r="E108" s="12"/>
      <c r="F108" s="13"/>
      <c r="G108" s="149" t="s">
        <v>13</v>
      </c>
      <c r="H108" s="149"/>
      <c r="I108" s="13"/>
      <c r="J108" s="14"/>
      <c r="K108" s="4">
        <f>SUM(U$11:U$27)</f>
        <v>750</v>
      </c>
      <c r="L108" s="4">
        <f>SUM(V$11:V$27)</f>
        <v>2650</v>
      </c>
      <c r="M108" s="4">
        <f>SUM(W$11:W$27)</f>
        <v>2650</v>
      </c>
      <c r="N108" s="5">
        <f>SUM(X$11:X$27)</f>
        <v>2750</v>
      </c>
    </row>
    <row r="109" spans="2:24" ht="13.95" customHeight="1" x14ac:dyDescent="0.2">
      <c r="B109" s="86"/>
      <c r="C109" s="64"/>
      <c r="D109" s="87"/>
      <c r="E109" s="15"/>
      <c r="F109" s="123"/>
      <c r="G109" s="149" t="s">
        <v>25</v>
      </c>
      <c r="H109" s="149"/>
      <c r="I109" s="119"/>
      <c r="J109" s="16"/>
      <c r="K109" s="4">
        <f>SUM(K$28)</f>
        <v>3500</v>
      </c>
      <c r="L109" s="4">
        <f>SUM(L$28)</f>
        <v>2625</v>
      </c>
      <c r="M109" s="4">
        <f>SUM(M$28)</f>
        <v>1250</v>
      </c>
      <c r="N109" s="5">
        <f>SUM(N$28)</f>
        <v>700</v>
      </c>
    </row>
    <row r="110" spans="2:24" ht="13.95" customHeight="1" x14ac:dyDescent="0.2">
      <c r="B110" s="86"/>
      <c r="C110" s="64"/>
      <c r="D110" s="87"/>
      <c r="E110" s="15"/>
      <c r="F110" s="123"/>
      <c r="G110" s="149" t="s">
        <v>27</v>
      </c>
      <c r="H110" s="149"/>
      <c r="I110" s="13"/>
      <c r="J110" s="14"/>
      <c r="K110" s="4">
        <f>SUM(K$29:K$30)</f>
        <v>100</v>
      </c>
      <c r="L110" s="4">
        <f>SUM(L$29:L$30)</f>
        <v>34</v>
      </c>
      <c r="M110" s="4">
        <f>SUM(M$29:M$30)</f>
        <v>50</v>
      </c>
      <c r="N110" s="5">
        <f>SUM(N$29:N$30)</f>
        <v>26</v>
      </c>
    </row>
    <row r="111" spans="2:24" ht="13.95" customHeight="1" x14ac:dyDescent="0.2">
      <c r="B111" s="86"/>
      <c r="C111" s="64"/>
      <c r="D111" s="87"/>
      <c r="E111" s="15"/>
      <c r="F111" s="123"/>
      <c r="G111" s="149" t="s">
        <v>79</v>
      </c>
      <c r="H111" s="149"/>
      <c r="I111" s="13"/>
      <c r="J111" s="14"/>
      <c r="K111" s="4">
        <f>SUM(K$31:K$32)</f>
        <v>16</v>
      </c>
      <c r="L111" s="4">
        <f>SUM(L$31:L$32)</f>
        <v>25</v>
      </c>
      <c r="M111" s="4">
        <f>SUM(M$31:M$32)</f>
        <v>0</v>
      </c>
      <c r="N111" s="5">
        <f>SUM(N$31:N$32)</f>
        <v>0</v>
      </c>
    </row>
    <row r="112" spans="2:24" ht="13.95" customHeight="1" x14ac:dyDescent="0.2">
      <c r="B112" s="86"/>
      <c r="C112" s="64"/>
      <c r="D112" s="87"/>
      <c r="E112" s="15"/>
      <c r="F112" s="123"/>
      <c r="G112" s="149" t="s">
        <v>80</v>
      </c>
      <c r="H112" s="149"/>
      <c r="I112" s="13"/>
      <c r="J112" s="14"/>
      <c r="K112" s="4">
        <f>SUM(K34:K47)</f>
        <v>17250</v>
      </c>
      <c r="L112" s="4">
        <f>SUM(L$34:L$47)</f>
        <v>18726</v>
      </c>
      <c r="M112" s="4">
        <f>SUM(M$34:M$47)</f>
        <v>19453</v>
      </c>
      <c r="N112" s="5">
        <f>SUM(N$34:N$47)</f>
        <v>8777</v>
      </c>
    </row>
    <row r="113" spans="2:14" ht="13.95" customHeight="1" x14ac:dyDescent="0.2">
      <c r="B113" s="86"/>
      <c r="C113" s="64"/>
      <c r="D113" s="87"/>
      <c r="E113" s="15"/>
      <c r="F113" s="123"/>
      <c r="G113" s="149" t="s">
        <v>77</v>
      </c>
      <c r="H113" s="149"/>
      <c r="I113" s="13"/>
      <c r="J113" s="14"/>
      <c r="K113" s="4">
        <f>SUM(K$48:K$49)</f>
        <v>0</v>
      </c>
      <c r="L113" s="4">
        <f>SUM(L$48:L$49)</f>
        <v>25</v>
      </c>
      <c r="M113" s="4">
        <f>SUM(M$48:M$49)</f>
        <v>0</v>
      </c>
      <c r="N113" s="5">
        <f>SUM(N$48:N$49)</f>
        <v>25</v>
      </c>
    </row>
    <row r="114" spans="2:14" ht="13.95" customHeight="1" x14ac:dyDescent="0.2">
      <c r="B114" s="86"/>
      <c r="C114" s="64"/>
      <c r="D114" s="87"/>
      <c r="E114" s="15"/>
      <c r="F114" s="123"/>
      <c r="G114" s="149" t="s">
        <v>28</v>
      </c>
      <c r="H114" s="149"/>
      <c r="I114" s="13"/>
      <c r="J114" s="14"/>
      <c r="K114" s="4">
        <f>SUM(K$50:K$86)</f>
        <v>3672</v>
      </c>
      <c r="L114" s="4">
        <f>SUM(L$50:L$86)</f>
        <v>4358</v>
      </c>
      <c r="M114" s="4">
        <f>SUM(M$50:M$86)</f>
        <v>4465</v>
      </c>
      <c r="N114" s="5">
        <f>SUM(N$50:N$86)</f>
        <v>4727</v>
      </c>
    </row>
    <row r="115" spans="2:14" ht="13.95" customHeight="1" x14ac:dyDescent="0.2">
      <c r="B115" s="86"/>
      <c r="C115" s="64"/>
      <c r="D115" s="87"/>
      <c r="E115" s="15"/>
      <c r="F115" s="123"/>
      <c r="G115" s="149" t="s">
        <v>47</v>
      </c>
      <c r="H115" s="149"/>
      <c r="I115" s="13"/>
      <c r="J115" s="14"/>
      <c r="K115" s="4">
        <f>SUM(K$33:K$33,K$104:K$105)</f>
        <v>301</v>
      </c>
      <c r="L115" s="4">
        <f>SUM(L33:L33,L$104:L$105)</f>
        <v>141</v>
      </c>
      <c r="M115" s="4">
        <f>SUM(M33:M33,M$104:M$105)</f>
        <v>356</v>
      </c>
      <c r="N115" s="5">
        <f>SUM(N33:N33,N$104:N$105)</f>
        <v>207</v>
      </c>
    </row>
    <row r="116" spans="2:14" ht="13.95" customHeight="1" thickBot="1" x14ac:dyDescent="0.25">
      <c r="B116" s="88"/>
      <c r="C116" s="89"/>
      <c r="D116" s="90"/>
      <c r="E116" s="17"/>
      <c r="F116" s="9"/>
      <c r="G116" s="147" t="s">
        <v>44</v>
      </c>
      <c r="H116" s="147"/>
      <c r="I116" s="18"/>
      <c r="J116" s="19"/>
      <c r="K116" s="10">
        <f>SUM(K$87:K$103,K$106)</f>
        <v>154</v>
      </c>
      <c r="L116" s="10">
        <f>SUM(L$87:L$103,L$106)</f>
        <v>208</v>
      </c>
      <c r="M116" s="10">
        <f>SUM(M$87:M$103,M$106)</f>
        <v>222</v>
      </c>
      <c r="N116" s="11">
        <f>SUM(N$87:N$103,N$106)</f>
        <v>242</v>
      </c>
    </row>
    <row r="117" spans="2:14" ht="18" customHeight="1" thickTop="1" x14ac:dyDescent="0.2">
      <c r="B117" s="159" t="s">
        <v>48</v>
      </c>
      <c r="C117" s="160"/>
      <c r="D117" s="161"/>
      <c r="E117" s="91"/>
      <c r="F117" s="120"/>
      <c r="G117" s="162" t="s">
        <v>49</v>
      </c>
      <c r="H117" s="162"/>
      <c r="I117" s="120"/>
      <c r="J117" s="121"/>
      <c r="K117" s="35" t="s">
        <v>50</v>
      </c>
      <c r="L117" s="41"/>
      <c r="M117" s="41"/>
      <c r="N117" s="53"/>
    </row>
    <row r="118" spans="2:14" ht="18" customHeight="1" x14ac:dyDescent="0.2">
      <c r="B118" s="92"/>
      <c r="C118" s="93"/>
      <c r="D118" s="93"/>
      <c r="E118" s="94"/>
      <c r="F118" s="95"/>
      <c r="G118" s="96"/>
      <c r="H118" s="96"/>
      <c r="I118" s="95"/>
      <c r="J118" s="97"/>
      <c r="K118" s="36" t="s">
        <v>51</v>
      </c>
      <c r="L118" s="42"/>
      <c r="M118" s="42"/>
      <c r="N118" s="45"/>
    </row>
    <row r="119" spans="2:14" ht="18" customHeight="1" x14ac:dyDescent="0.2">
      <c r="B119" s="86"/>
      <c r="C119" s="64"/>
      <c r="D119" s="64"/>
      <c r="E119" s="98"/>
      <c r="F119" s="22"/>
      <c r="G119" s="163" t="s">
        <v>52</v>
      </c>
      <c r="H119" s="163"/>
      <c r="I119" s="118"/>
      <c r="J119" s="122"/>
      <c r="K119" s="37" t="s">
        <v>53</v>
      </c>
      <c r="L119" s="43"/>
      <c r="M119" s="47"/>
      <c r="N119" s="43"/>
    </row>
    <row r="120" spans="2:14" ht="18" customHeight="1" x14ac:dyDescent="0.2">
      <c r="B120" s="86"/>
      <c r="C120" s="64"/>
      <c r="D120" s="64"/>
      <c r="E120" s="99"/>
      <c r="F120" s="64"/>
      <c r="G120" s="100"/>
      <c r="H120" s="100"/>
      <c r="I120" s="93"/>
      <c r="J120" s="101"/>
      <c r="K120" s="38" t="s">
        <v>89</v>
      </c>
      <c r="L120" s="44"/>
      <c r="M120" s="26"/>
      <c r="N120" s="44"/>
    </row>
    <row r="121" spans="2:14" ht="18" customHeight="1" x14ac:dyDescent="0.2">
      <c r="B121" s="86"/>
      <c r="C121" s="64"/>
      <c r="D121" s="64"/>
      <c r="E121" s="99"/>
      <c r="F121" s="64"/>
      <c r="G121" s="100"/>
      <c r="H121" s="100"/>
      <c r="I121" s="93"/>
      <c r="J121" s="101"/>
      <c r="K121" s="38" t="s">
        <v>82</v>
      </c>
      <c r="L121" s="42"/>
      <c r="M121" s="26"/>
      <c r="N121" s="44"/>
    </row>
    <row r="122" spans="2:14" ht="18" customHeight="1" x14ac:dyDescent="0.2">
      <c r="B122" s="86"/>
      <c r="C122" s="64"/>
      <c r="D122" s="64"/>
      <c r="E122" s="98"/>
      <c r="F122" s="22"/>
      <c r="G122" s="163" t="s">
        <v>54</v>
      </c>
      <c r="H122" s="163"/>
      <c r="I122" s="118"/>
      <c r="J122" s="122"/>
      <c r="K122" s="37" t="s">
        <v>93</v>
      </c>
      <c r="L122" s="43"/>
      <c r="M122" s="47"/>
      <c r="N122" s="43"/>
    </row>
    <row r="123" spans="2:14" ht="18" customHeight="1" x14ac:dyDescent="0.2">
      <c r="B123" s="86"/>
      <c r="C123" s="64"/>
      <c r="D123" s="64"/>
      <c r="E123" s="99"/>
      <c r="F123" s="64"/>
      <c r="G123" s="100"/>
      <c r="H123" s="100"/>
      <c r="I123" s="93"/>
      <c r="J123" s="101"/>
      <c r="K123" s="38" t="s">
        <v>90</v>
      </c>
      <c r="L123" s="44"/>
      <c r="M123" s="26"/>
      <c r="N123" s="44"/>
    </row>
    <row r="124" spans="2:14" ht="18" customHeight="1" x14ac:dyDescent="0.2">
      <c r="B124" s="86"/>
      <c r="C124" s="64"/>
      <c r="D124" s="64"/>
      <c r="E124" s="99"/>
      <c r="F124" s="64"/>
      <c r="G124" s="100"/>
      <c r="H124" s="100"/>
      <c r="I124" s="93"/>
      <c r="J124" s="101"/>
      <c r="K124" s="38" t="s">
        <v>91</v>
      </c>
      <c r="L124" s="44"/>
      <c r="M124" s="44"/>
      <c r="N124" s="44"/>
    </row>
    <row r="125" spans="2:14" ht="18" customHeight="1" x14ac:dyDescent="0.2">
      <c r="B125" s="86"/>
      <c r="C125" s="64"/>
      <c r="D125" s="64"/>
      <c r="E125" s="78"/>
      <c r="F125" s="79"/>
      <c r="G125" s="96"/>
      <c r="H125" s="96"/>
      <c r="I125" s="95"/>
      <c r="J125" s="97"/>
      <c r="K125" s="38" t="s">
        <v>92</v>
      </c>
      <c r="L125" s="45"/>
      <c r="M125" s="42"/>
      <c r="N125" s="45"/>
    </row>
    <row r="126" spans="2:14" ht="18" customHeight="1" x14ac:dyDescent="0.2">
      <c r="B126" s="102"/>
      <c r="C126" s="79"/>
      <c r="D126" s="79"/>
      <c r="E126" s="15"/>
      <c r="F126" s="123"/>
      <c r="G126" s="149" t="s">
        <v>55</v>
      </c>
      <c r="H126" s="149"/>
      <c r="I126" s="13"/>
      <c r="J126" s="14"/>
      <c r="K126" s="27" t="s">
        <v>161</v>
      </c>
      <c r="L126" s="46"/>
      <c r="M126" s="48"/>
      <c r="N126" s="46"/>
    </row>
    <row r="127" spans="2:14" ht="18" customHeight="1" x14ac:dyDescent="0.2">
      <c r="B127" s="156" t="s">
        <v>56</v>
      </c>
      <c r="C127" s="157"/>
      <c r="D127" s="157"/>
      <c r="E127" s="22"/>
      <c r="F127" s="22"/>
      <c r="G127" s="22"/>
      <c r="H127" s="22"/>
      <c r="I127" s="22"/>
      <c r="J127" s="22"/>
      <c r="K127" s="22"/>
      <c r="L127" s="22"/>
      <c r="M127" s="22"/>
      <c r="N127" s="54"/>
    </row>
    <row r="128" spans="2:14" ht="14.1" customHeight="1" x14ac:dyDescent="0.2">
      <c r="B128" s="103"/>
      <c r="C128" s="39" t="s">
        <v>57</v>
      </c>
      <c r="D128" s="104"/>
      <c r="E128" s="39"/>
      <c r="F128" s="39"/>
      <c r="G128" s="39"/>
      <c r="H128" s="39"/>
      <c r="I128" s="39"/>
      <c r="J128" s="39"/>
      <c r="K128" s="39"/>
      <c r="L128" s="39"/>
      <c r="M128" s="39"/>
      <c r="N128" s="55"/>
    </row>
    <row r="129" spans="2:14" ht="14.1" customHeight="1" x14ac:dyDescent="0.2">
      <c r="B129" s="103"/>
      <c r="C129" s="39" t="s">
        <v>58</v>
      </c>
      <c r="D129" s="104"/>
      <c r="E129" s="39"/>
      <c r="F129" s="39"/>
      <c r="G129" s="39"/>
      <c r="H129" s="39"/>
      <c r="I129" s="39"/>
      <c r="J129" s="39"/>
      <c r="K129" s="39"/>
      <c r="L129" s="39"/>
      <c r="M129" s="39"/>
      <c r="N129" s="55"/>
    </row>
    <row r="130" spans="2:14" ht="14.1" customHeight="1" x14ac:dyDescent="0.2">
      <c r="B130" s="103"/>
      <c r="C130" s="39" t="s">
        <v>59</v>
      </c>
      <c r="D130" s="104"/>
      <c r="E130" s="39"/>
      <c r="F130" s="39"/>
      <c r="G130" s="39"/>
      <c r="H130" s="39"/>
      <c r="I130" s="39"/>
      <c r="J130" s="39"/>
      <c r="K130" s="39"/>
      <c r="L130" s="39"/>
      <c r="M130" s="39"/>
      <c r="N130" s="55"/>
    </row>
    <row r="131" spans="2:14" ht="14.1" customHeight="1" x14ac:dyDescent="0.2">
      <c r="B131" s="103"/>
      <c r="C131" s="39" t="s">
        <v>122</v>
      </c>
      <c r="D131" s="104"/>
      <c r="E131" s="39"/>
      <c r="F131" s="39"/>
      <c r="G131" s="39"/>
      <c r="H131" s="39"/>
      <c r="I131" s="39"/>
      <c r="J131" s="39"/>
      <c r="K131" s="39"/>
      <c r="L131" s="39"/>
      <c r="M131" s="39"/>
      <c r="N131" s="55"/>
    </row>
    <row r="132" spans="2:14" ht="14.1" customHeight="1" x14ac:dyDescent="0.2">
      <c r="B132" s="105"/>
      <c r="C132" s="39" t="s">
        <v>123</v>
      </c>
      <c r="D132" s="39"/>
      <c r="E132" s="39"/>
      <c r="F132" s="39"/>
      <c r="G132" s="39"/>
      <c r="H132" s="39"/>
      <c r="I132" s="39"/>
      <c r="J132" s="39"/>
      <c r="K132" s="39"/>
      <c r="L132" s="39"/>
      <c r="M132" s="39"/>
      <c r="N132" s="55"/>
    </row>
    <row r="133" spans="2:14" ht="14.1" customHeight="1" x14ac:dyDescent="0.2">
      <c r="B133" s="105"/>
      <c r="C133" s="39" t="s">
        <v>119</v>
      </c>
      <c r="D133" s="39"/>
      <c r="E133" s="39"/>
      <c r="F133" s="39"/>
      <c r="G133" s="39"/>
      <c r="H133" s="39"/>
      <c r="I133" s="39"/>
      <c r="J133" s="39"/>
      <c r="K133" s="39"/>
      <c r="L133" s="39"/>
      <c r="M133" s="39"/>
      <c r="N133" s="55"/>
    </row>
    <row r="134" spans="2:14" ht="14.1" customHeight="1" x14ac:dyDescent="0.2">
      <c r="B134" s="105"/>
      <c r="C134" s="39" t="s">
        <v>87</v>
      </c>
      <c r="D134" s="39"/>
      <c r="E134" s="39"/>
      <c r="F134" s="39"/>
      <c r="G134" s="39"/>
      <c r="H134" s="39"/>
      <c r="I134" s="39"/>
      <c r="J134" s="39"/>
      <c r="K134" s="39"/>
      <c r="L134" s="39"/>
      <c r="M134" s="39"/>
      <c r="N134" s="55"/>
    </row>
    <row r="135" spans="2:14" ht="14.1" customHeight="1" x14ac:dyDescent="0.2">
      <c r="B135" s="105"/>
      <c r="C135" s="39" t="s">
        <v>88</v>
      </c>
      <c r="D135" s="39"/>
      <c r="E135" s="39"/>
      <c r="F135" s="39"/>
      <c r="G135" s="39"/>
      <c r="H135" s="39"/>
      <c r="I135" s="39"/>
      <c r="J135" s="39"/>
      <c r="K135" s="39"/>
      <c r="L135" s="39"/>
      <c r="M135" s="39"/>
      <c r="N135" s="55"/>
    </row>
    <row r="136" spans="2:14" ht="14.1" customHeight="1" x14ac:dyDescent="0.2">
      <c r="B136" s="105"/>
      <c r="C136" s="39" t="s">
        <v>78</v>
      </c>
      <c r="D136" s="39"/>
      <c r="E136" s="39"/>
      <c r="F136" s="39"/>
      <c r="G136" s="39"/>
      <c r="H136" s="39"/>
      <c r="I136" s="39"/>
      <c r="J136" s="39"/>
      <c r="K136" s="39"/>
      <c r="L136" s="39"/>
      <c r="M136" s="39"/>
      <c r="N136" s="55"/>
    </row>
    <row r="137" spans="2:14" ht="14.1" customHeight="1" x14ac:dyDescent="0.2">
      <c r="B137" s="105"/>
      <c r="C137" s="39" t="s">
        <v>128</v>
      </c>
      <c r="D137" s="39"/>
      <c r="E137" s="39"/>
      <c r="F137" s="39"/>
      <c r="G137" s="39"/>
      <c r="H137" s="39"/>
      <c r="I137" s="39"/>
      <c r="J137" s="39"/>
      <c r="K137" s="39"/>
      <c r="L137" s="39"/>
      <c r="M137" s="39"/>
      <c r="N137" s="55"/>
    </row>
    <row r="138" spans="2:14" ht="14.1" customHeight="1" x14ac:dyDescent="0.2">
      <c r="B138" s="105"/>
      <c r="C138" s="39" t="s">
        <v>124</v>
      </c>
      <c r="D138" s="39"/>
      <c r="E138" s="39"/>
      <c r="F138" s="39"/>
      <c r="G138" s="39"/>
      <c r="H138" s="39"/>
      <c r="I138" s="39"/>
      <c r="J138" s="39"/>
      <c r="K138" s="39"/>
      <c r="L138" s="39"/>
      <c r="M138" s="39"/>
      <c r="N138" s="55"/>
    </row>
    <row r="139" spans="2:14" ht="14.1" customHeight="1" x14ac:dyDescent="0.2">
      <c r="B139" s="105"/>
      <c r="C139" s="39" t="s">
        <v>125</v>
      </c>
      <c r="D139" s="39"/>
      <c r="E139" s="39"/>
      <c r="F139" s="39"/>
      <c r="G139" s="39"/>
      <c r="H139" s="39"/>
      <c r="I139" s="39"/>
      <c r="J139" s="39"/>
      <c r="K139" s="39"/>
      <c r="L139" s="39"/>
      <c r="M139" s="39"/>
      <c r="N139" s="55"/>
    </row>
    <row r="140" spans="2:14" ht="14.1" customHeight="1" x14ac:dyDescent="0.2">
      <c r="B140" s="105"/>
      <c r="C140" s="39" t="s">
        <v>126</v>
      </c>
      <c r="D140" s="39"/>
      <c r="E140" s="39"/>
      <c r="F140" s="39"/>
      <c r="G140" s="39"/>
      <c r="H140" s="39"/>
      <c r="I140" s="39"/>
      <c r="J140" s="39"/>
      <c r="K140" s="39"/>
      <c r="L140" s="39"/>
      <c r="M140" s="39"/>
      <c r="N140" s="55"/>
    </row>
    <row r="141" spans="2:14" ht="14.1" customHeight="1" x14ac:dyDescent="0.2">
      <c r="B141" s="105"/>
      <c r="C141" s="39" t="s">
        <v>115</v>
      </c>
      <c r="D141" s="39"/>
      <c r="E141" s="39"/>
      <c r="F141" s="39"/>
      <c r="G141" s="39"/>
      <c r="H141" s="39"/>
      <c r="I141" s="39"/>
      <c r="J141" s="39"/>
      <c r="K141" s="39"/>
      <c r="L141" s="39"/>
      <c r="M141" s="39"/>
      <c r="N141" s="55"/>
    </row>
    <row r="142" spans="2:14" ht="14.1" customHeight="1" x14ac:dyDescent="0.2">
      <c r="B142" s="105"/>
      <c r="C142" s="39" t="s">
        <v>127</v>
      </c>
      <c r="D142" s="39"/>
      <c r="E142" s="39"/>
      <c r="F142" s="39"/>
      <c r="G142" s="39"/>
      <c r="H142" s="39"/>
      <c r="I142" s="39"/>
      <c r="J142" s="39"/>
      <c r="K142" s="39"/>
      <c r="L142" s="39"/>
      <c r="M142" s="39"/>
      <c r="N142" s="55"/>
    </row>
    <row r="143" spans="2:14" ht="14.1" customHeight="1" x14ac:dyDescent="0.2">
      <c r="B143" s="105"/>
      <c r="C143" s="39" t="s">
        <v>188</v>
      </c>
      <c r="D143" s="39"/>
      <c r="E143" s="39"/>
      <c r="F143" s="39"/>
      <c r="G143" s="39"/>
      <c r="H143" s="39"/>
      <c r="I143" s="39"/>
      <c r="J143" s="39"/>
      <c r="K143" s="39"/>
      <c r="L143" s="39"/>
      <c r="M143" s="39"/>
      <c r="N143" s="55"/>
    </row>
    <row r="144" spans="2:14" ht="14.1" customHeight="1" x14ac:dyDescent="0.2">
      <c r="B144" s="105"/>
      <c r="C144" s="39" t="s">
        <v>121</v>
      </c>
      <c r="D144" s="39"/>
      <c r="E144" s="39"/>
      <c r="F144" s="39"/>
      <c r="G144" s="39"/>
      <c r="H144" s="39"/>
      <c r="I144" s="39"/>
      <c r="J144" s="39"/>
      <c r="K144" s="39"/>
      <c r="L144" s="39"/>
      <c r="M144" s="39"/>
      <c r="N144" s="55"/>
    </row>
    <row r="145" spans="2:14" x14ac:dyDescent="0.2">
      <c r="B145" s="106"/>
      <c r="C145" s="39" t="s">
        <v>134</v>
      </c>
      <c r="N145" s="63"/>
    </row>
    <row r="146" spans="2:14" x14ac:dyDescent="0.2">
      <c r="B146" s="106"/>
      <c r="C146" s="39" t="s">
        <v>130</v>
      </c>
      <c r="N146" s="63"/>
    </row>
    <row r="147" spans="2:14" ht="14.1" customHeight="1" x14ac:dyDescent="0.2">
      <c r="B147" s="105"/>
      <c r="C147" s="39" t="s">
        <v>104</v>
      </c>
      <c r="D147" s="39"/>
      <c r="E147" s="39"/>
      <c r="F147" s="39"/>
      <c r="G147" s="39"/>
      <c r="H147" s="39"/>
      <c r="I147" s="39"/>
      <c r="J147" s="39"/>
      <c r="K147" s="39"/>
      <c r="L147" s="39"/>
      <c r="M147" s="39"/>
      <c r="N147" s="55"/>
    </row>
    <row r="148" spans="2:14" ht="18" customHeight="1" x14ac:dyDescent="0.2">
      <c r="B148" s="105"/>
      <c r="C148" s="39" t="s">
        <v>60</v>
      </c>
      <c r="D148" s="39"/>
      <c r="E148" s="39"/>
      <c r="F148" s="39"/>
      <c r="G148" s="39"/>
      <c r="H148" s="39"/>
      <c r="I148" s="39"/>
      <c r="J148" s="39"/>
      <c r="K148" s="39"/>
      <c r="L148" s="39"/>
      <c r="M148" s="39"/>
      <c r="N148" s="55"/>
    </row>
    <row r="149" spans="2:14" x14ac:dyDescent="0.2">
      <c r="B149" s="106"/>
      <c r="C149" s="39" t="s">
        <v>120</v>
      </c>
      <c r="N149" s="63"/>
    </row>
    <row r="150" spans="2:14" x14ac:dyDescent="0.2">
      <c r="B150" s="106"/>
      <c r="C150" s="39" t="s">
        <v>139</v>
      </c>
      <c r="N150" s="63"/>
    </row>
    <row r="151" spans="2:14" ht="13.8" thickBot="1" x14ac:dyDescent="0.25">
      <c r="B151" s="107"/>
      <c r="C151" s="40" t="s">
        <v>131</v>
      </c>
      <c r="D151" s="61"/>
      <c r="E151" s="61"/>
      <c r="F151" s="61"/>
      <c r="G151" s="61"/>
      <c r="H151" s="61"/>
      <c r="I151" s="61"/>
      <c r="J151" s="61"/>
      <c r="K151" s="61"/>
      <c r="L151" s="61"/>
      <c r="M151" s="61"/>
      <c r="N151" s="62"/>
    </row>
  </sheetData>
  <mergeCells count="28">
    <mergeCell ref="G119:H119"/>
    <mergeCell ref="G122:H122"/>
    <mergeCell ref="G126:H126"/>
    <mergeCell ref="B127:D127"/>
    <mergeCell ref="G113:H113"/>
    <mergeCell ref="G114:H114"/>
    <mergeCell ref="G115:H115"/>
    <mergeCell ref="G116:H116"/>
    <mergeCell ref="B117:D117"/>
    <mergeCell ref="G117:H117"/>
    <mergeCell ref="G112:H112"/>
    <mergeCell ref="G10:H10"/>
    <mergeCell ref="D100:G100"/>
    <mergeCell ref="D101:G101"/>
    <mergeCell ref="G102:H102"/>
    <mergeCell ref="C104:D104"/>
    <mergeCell ref="B107:I107"/>
    <mergeCell ref="B108:D108"/>
    <mergeCell ref="G108:H108"/>
    <mergeCell ref="G109:H109"/>
    <mergeCell ref="G110:H110"/>
    <mergeCell ref="G111:H111"/>
    <mergeCell ref="D9:F9"/>
    <mergeCell ref="D4:G4"/>
    <mergeCell ref="D5:G5"/>
    <mergeCell ref="D6:G6"/>
    <mergeCell ref="D7:F7"/>
    <mergeCell ref="D8:F8"/>
  </mergeCells>
  <phoneticPr fontId="23"/>
  <conditionalFormatting sqref="O11:O95">
    <cfRule type="expression" dxfId="17" priority="1" stopIfTrue="1">
      <formula>COUNTBLANK(K11:N11)=4</formula>
    </cfRule>
  </conditionalFormatting>
  <conditionalFormatting sqref="O103:O106">
    <cfRule type="expression" dxfId="16"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1:Y154"/>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F14" sqref="F14"/>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409</v>
      </c>
      <c r="L5" s="29" t="str">
        <f>K5</f>
        <v>2022.11.1</v>
      </c>
      <c r="M5" s="29" t="str">
        <f>K5</f>
        <v>2022.11.1</v>
      </c>
      <c r="N5" s="113" t="str">
        <f>K5</f>
        <v>2022.11.1</v>
      </c>
    </row>
    <row r="6" spans="2:24" ht="18" customHeight="1" x14ac:dyDescent="0.2">
      <c r="B6" s="68"/>
      <c r="C6" s="123"/>
      <c r="D6" s="149" t="s">
        <v>3</v>
      </c>
      <c r="E6" s="149"/>
      <c r="F6" s="149"/>
      <c r="G6" s="149"/>
      <c r="H6" s="123"/>
      <c r="I6" s="123"/>
      <c r="J6" s="69"/>
      <c r="K6" s="108">
        <v>0.44444444444444442</v>
      </c>
      <c r="L6" s="108">
        <v>0.39583333333333331</v>
      </c>
      <c r="M6" s="108">
        <v>0.4826388888888889</v>
      </c>
      <c r="N6" s="109">
        <v>0.50763888888888886</v>
      </c>
    </row>
    <row r="7" spans="2:24" ht="18" customHeight="1" x14ac:dyDescent="0.2">
      <c r="B7" s="68"/>
      <c r="C7" s="123"/>
      <c r="D7" s="149" t="s">
        <v>4</v>
      </c>
      <c r="E7" s="150"/>
      <c r="F7" s="150"/>
      <c r="G7" s="70" t="s">
        <v>5</v>
      </c>
      <c r="H7" s="123"/>
      <c r="I7" s="123"/>
      <c r="J7" s="69"/>
      <c r="K7" s="110">
        <v>2.1</v>
      </c>
      <c r="L7" s="110">
        <v>1.43</v>
      </c>
      <c r="M7" s="110">
        <v>1.57</v>
      </c>
      <c r="N7" s="111">
        <v>1.55</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191</v>
      </c>
      <c r="G11" s="123"/>
      <c r="H11" s="123"/>
      <c r="I11" s="123"/>
      <c r="J11" s="123"/>
      <c r="K11" s="20" t="s">
        <v>198</v>
      </c>
      <c r="L11" s="20" t="s">
        <v>151</v>
      </c>
      <c r="M11" s="20" t="s">
        <v>151</v>
      </c>
      <c r="N11" s="21" t="s">
        <v>410</v>
      </c>
      <c r="P11" t="s">
        <v>14</v>
      </c>
      <c r="Q11">
        <f>IF(K11="",0,VALUE(MID(K11,2,LEN(K11)-2)))</f>
        <v>40</v>
      </c>
      <c r="R11">
        <f t="shared" ref="R11:T15" si="0">IF(L11="",0,VALUE(MID(L11,2,LEN(L11)-2)))</f>
        <v>25</v>
      </c>
      <c r="S11">
        <f t="shared" si="0"/>
        <v>25</v>
      </c>
      <c r="T11">
        <f t="shared" si="0"/>
        <v>230</v>
      </c>
      <c r="U11">
        <f>IF(K11="＋",0,IF(K11="(＋)",0,ABS(K11)))</f>
        <v>40</v>
      </c>
      <c r="V11">
        <f t="shared" ref="U11:X26" si="1">IF(L11="＋",0,IF(L11="(＋)",0,ABS(L11)))</f>
        <v>25</v>
      </c>
      <c r="W11">
        <f t="shared" si="1"/>
        <v>25</v>
      </c>
      <c r="X11">
        <f t="shared" si="1"/>
        <v>230</v>
      </c>
    </row>
    <row r="12" spans="2:24" ht="13.5" customHeight="1" x14ac:dyDescent="0.2">
      <c r="B12" s="1">
        <f>B11+1</f>
        <v>2</v>
      </c>
      <c r="C12" s="3"/>
      <c r="D12" s="6"/>
      <c r="E12" s="123"/>
      <c r="F12" s="123" t="s">
        <v>196</v>
      </c>
      <c r="G12" s="123"/>
      <c r="H12" s="123"/>
      <c r="I12" s="123"/>
      <c r="J12" s="123"/>
      <c r="K12" s="20"/>
      <c r="L12" s="20" t="s">
        <v>149</v>
      </c>
      <c r="M12" s="20"/>
      <c r="N12" s="21"/>
      <c r="P12" t="s">
        <v>14</v>
      </c>
      <c r="Q12">
        <f>IF(K12="",0,VALUE(MID(K12,2,LEN(K12)-2)))</f>
        <v>0</v>
      </c>
      <c r="R12" t="e">
        <f t="shared" si="0"/>
        <v>#VALUE!</v>
      </c>
      <c r="S12">
        <f t="shared" si="0"/>
        <v>0</v>
      </c>
      <c r="T12">
        <f t="shared" si="0"/>
        <v>0</v>
      </c>
      <c r="U12">
        <f t="shared" si="1"/>
        <v>0</v>
      </c>
      <c r="V12">
        <f t="shared" si="1"/>
        <v>0</v>
      </c>
      <c r="W12">
        <f t="shared" si="1"/>
        <v>0</v>
      </c>
      <c r="X12">
        <f t="shared" si="1"/>
        <v>0</v>
      </c>
    </row>
    <row r="13" spans="2:24" ht="13.5" customHeight="1" x14ac:dyDescent="0.2">
      <c r="B13" s="1">
        <f t="shared" ref="B13:B76" si="2">B12+1</f>
        <v>3</v>
      </c>
      <c r="C13" s="3"/>
      <c r="D13" s="6"/>
      <c r="E13" s="123"/>
      <c r="F13" s="123" t="s">
        <v>252</v>
      </c>
      <c r="G13" s="123"/>
      <c r="H13" s="123"/>
      <c r="I13" s="123"/>
      <c r="J13" s="123"/>
      <c r="K13" s="20"/>
      <c r="L13" s="20"/>
      <c r="M13" s="20" t="s">
        <v>149</v>
      </c>
      <c r="N13" s="21"/>
      <c r="P13" t="s">
        <v>14</v>
      </c>
      <c r="Q13">
        <f>IF(K13="",0,VALUE(MID(K13,2,LEN(K13)-2)))</f>
        <v>0</v>
      </c>
      <c r="R13">
        <f t="shared" si="0"/>
        <v>0</v>
      </c>
      <c r="S13" t="e">
        <f t="shared" si="0"/>
        <v>#VALUE!</v>
      </c>
      <c r="T13">
        <f t="shared" si="0"/>
        <v>0</v>
      </c>
      <c r="U13">
        <f t="shared" si="1"/>
        <v>0</v>
      </c>
      <c r="V13">
        <f t="shared" si="1"/>
        <v>0</v>
      </c>
      <c r="W13">
        <f t="shared" si="1"/>
        <v>0</v>
      </c>
      <c r="X13">
        <f t="shared" si="1"/>
        <v>0</v>
      </c>
    </row>
    <row r="14" spans="2:24" ht="13.5" customHeight="1" x14ac:dyDescent="0.2">
      <c r="B14" s="1">
        <f t="shared" si="2"/>
        <v>4</v>
      </c>
      <c r="C14" s="3"/>
      <c r="D14" s="6"/>
      <c r="E14" s="123"/>
      <c r="F14" s="123" t="s">
        <v>165</v>
      </c>
      <c r="G14" s="123"/>
      <c r="H14" s="123"/>
      <c r="I14" s="123"/>
      <c r="J14" s="123"/>
      <c r="K14" s="20"/>
      <c r="L14" s="20"/>
      <c r="M14" s="20" t="s">
        <v>149</v>
      </c>
      <c r="N14" s="21"/>
      <c r="P14" t="s">
        <v>14</v>
      </c>
      <c r="Q14">
        <f>IF(K14="",0,VALUE(MID(K14,2,LEN(K14)-2)))</f>
        <v>0</v>
      </c>
      <c r="R14">
        <f t="shared" si="0"/>
        <v>0</v>
      </c>
      <c r="S14" t="e">
        <f t="shared" si="0"/>
        <v>#VALUE!</v>
      </c>
      <c r="T14">
        <f t="shared" si="0"/>
        <v>0</v>
      </c>
      <c r="U14">
        <f t="shared" si="1"/>
        <v>0</v>
      </c>
      <c r="V14">
        <f t="shared" si="1"/>
        <v>0</v>
      </c>
      <c r="W14">
        <f t="shared" si="1"/>
        <v>0</v>
      </c>
      <c r="X14">
        <f t="shared" si="1"/>
        <v>0</v>
      </c>
    </row>
    <row r="15" spans="2:24" ht="13.5" customHeight="1" x14ac:dyDescent="0.2">
      <c r="B15" s="1">
        <f t="shared" si="2"/>
        <v>5</v>
      </c>
      <c r="C15" s="3"/>
      <c r="D15" s="6"/>
      <c r="E15" s="123"/>
      <c r="F15" s="123" t="s">
        <v>349</v>
      </c>
      <c r="G15" s="123"/>
      <c r="H15" s="123"/>
      <c r="I15" s="123"/>
      <c r="J15" s="123"/>
      <c r="K15" s="20"/>
      <c r="L15" s="20"/>
      <c r="M15" s="20" t="s">
        <v>149</v>
      </c>
      <c r="N15" s="21" t="s">
        <v>146</v>
      </c>
      <c r="S15" t="e">
        <f t="shared" si="0"/>
        <v>#VALUE!</v>
      </c>
      <c r="T15">
        <f t="shared" si="0"/>
        <v>5</v>
      </c>
      <c r="U15">
        <f>IF(K15="＋",0,IF(K15="(＋)",0,ABS(K15)))</f>
        <v>0</v>
      </c>
      <c r="V15">
        <f>IF(L15="＋",0,IF(L15="(＋)",0,ABS(L15)))</f>
        <v>0</v>
      </c>
      <c r="W15">
        <f>IF(M15="＋",0,IF(M15="(＋)",0,ABS(M15)))</f>
        <v>0</v>
      </c>
      <c r="X15">
        <f>IF(N15="＋",0,IF(N15="(＋)",0,ABS(N15)))</f>
        <v>5</v>
      </c>
    </row>
    <row r="16" spans="2:24" ht="13.95" customHeight="1" x14ac:dyDescent="0.2">
      <c r="B16" s="1">
        <f t="shared" si="2"/>
        <v>6</v>
      </c>
      <c r="C16" s="3"/>
      <c r="D16" s="6"/>
      <c r="E16" s="123"/>
      <c r="F16" s="123" t="s">
        <v>197</v>
      </c>
      <c r="G16" s="123"/>
      <c r="H16" s="123"/>
      <c r="I16" s="123"/>
      <c r="J16" s="123"/>
      <c r="K16" s="20" t="s">
        <v>146</v>
      </c>
      <c r="L16" s="20" t="s">
        <v>150</v>
      </c>
      <c r="M16" s="20" t="s">
        <v>149</v>
      </c>
      <c r="N16" s="21" t="s">
        <v>232</v>
      </c>
      <c r="P16" s="81" t="s">
        <v>15</v>
      </c>
      <c r="Q16" t="str">
        <f>K16</f>
        <v>(5)</v>
      </c>
      <c r="R16" t="str">
        <f>L16</f>
        <v>(50)</v>
      </c>
      <c r="S16" t="str">
        <f>M16</f>
        <v>(＋)</v>
      </c>
      <c r="T16" t="str">
        <f>N16</f>
        <v>(75)</v>
      </c>
      <c r="U16">
        <f t="shared" si="1"/>
        <v>5</v>
      </c>
      <c r="V16">
        <f>IF(L16="＋",0,IF(L16="(＋)",0,ABS(L16)))</f>
        <v>50</v>
      </c>
      <c r="W16">
        <f t="shared" si="1"/>
        <v>0</v>
      </c>
      <c r="X16">
        <f t="shared" si="1"/>
        <v>75</v>
      </c>
    </row>
    <row r="17" spans="2:24" ht="13.95" customHeight="1" x14ac:dyDescent="0.2">
      <c r="B17" s="1">
        <f t="shared" si="2"/>
        <v>7</v>
      </c>
      <c r="C17" s="3"/>
      <c r="D17" s="6"/>
      <c r="E17" s="123"/>
      <c r="F17" s="123" t="s">
        <v>202</v>
      </c>
      <c r="G17" s="123"/>
      <c r="H17" s="123"/>
      <c r="I17" s="123"/>
      <c r="J17" s="123"/>
      <c r="K17" s="20" t="s">
        <v>148</v>
      </c>
      <c r="L17" s="20" t="s">
        <v>411</v>
      </c>
      <c r="M17" s="20" t="s">
        <v>412</v>
      </c>
      <c r="N17" s="21" t="s">
        <v>413</v>
      </c>
      <c r="P17" t="s">
        <v>14</v>
      </c>
      <c r="Q17" t="e">
        <f>IF(K17="",0,VALUE(MID(K17,2,LEN(K17)-2)))</f>
        <v>#VALUE!</v>
      </c>
      <c r="R17">
        <f>IF(L17="",0,VALUE(MID(L17,2,LEN(L17)-2)))</f>
        <v>4</v>
      </c>
      <c r="S17">
        <f>IF(M17="",0,VALUE(MID(M17,2,LEN(M17)-2)))</f>
        <v>0</v>
      </c>
      <c r="T17">
        <f>IF(N17="",0,VALUE(MID(N17,2,LEN(N17)-2)))</f>
        <v>18</v>
      </c>
      <c r="U17">
        <f>IF(K17="＋",0,IF(K17="(＋)",0,ABS(K17)))</f>
        <v>0</v>
      </c>
      <c r="V17">
        <f>IF(L17="＋",0,IF(L17="(＋)",0,ABS(L17)))</f>
        <v>245</v>
      </c>
      <c r="W17">
        <f>IF(M17="＋",0,IF(M17="(＋)",0,ABS(M17)))</f>
        <v>100</v>
      </c>
      <c r="X17">
        <f>IF(N17="＋",0,IF(N17="(＋)",0,ABS(N17)))</f>
        <v>1180</v>
      </c>
    </row>
    <row r="18" spans="2:24" ht="13.5" customHeight="1" x14ac:dyDescent="0.2">
      <c r="B18" s="1">
        <f t="shared" si="2"/>
        <v>8</v>
      </c>
      <c r="C18" s="3"/>
      <c r="D18" s="6"/>
      <c r="E18" s="123"/>
      <c r="F18" s="123" t="s">
        <v>284</v>
      </c>
      <c r="G18" s="123"/>
      <c r="H18" s="123"/>
      <c r="I18" s="123"/>
      <c r="J18" s="123"/>
      <c r="K18" s="20"/>
      <c r="L18" s="20"/>
      <c r="M18" s="20" t="s">
        <v>148</v>
      </c>
      <c r="N18" s="21" t="s">
        <v>148</v>
      </c>
      <c r="P18" t="s">
        <v>14</v>
      </c>
      <c r="Q18">
        <f t="shared" ref="Q18:T22" si="3">IF(K18="",0,VALUE(MID(K18,2,LEN(K18)-2)))</f>
        <v>0</v>
      </c>
      <c r="R18">
        <f t="shared" si="3"/>
        <v>0</v>
      </c>
      <c r="S18" t="e">
        <f t="shared" si="3"/>
        <v>#VALUE!</v>
      </c>
      <c r="T18" t="e">
        <f t="shared" si="3"/>
        <v>#VALUE!</v>
      </c>
      <c r="U18">
        <f t="shared" si="1"/>
        <v>0</v>
      </c>
      <c r="V18">
        <f t="shared" si="1"/>
        <v>0</v>
      </c>
      <c r="W18">
        <f t="shared" si="1"/>
        <v>0</v>
      </c>
      <c r="X18">
        <f t="shared" si="1"/>
        <v>0</v>
      </c>
    </row>
    <row r="19" spans="2:24" ht="13.5" customHeight="1" x14ac:dyDescent="0.2">
      <c r="B19" s="1">
        <f t="shared" si="2"/>
        <v>9</v>
      </c>
      <c r="C19" s="3"/>
      <c r="D19" s="6"/>
      <c r="E19" s="123"/>
      <c r="F19" s="123" t="s">
        <v>204</v>
      </c>
      <c r="G19" s="123"/>
      <c r="H19" s="123"/>
      <c r="I19" s="123"/>
      <c r="J19" s="123"/>
      <c r="K19" s="20" t="s">
        <v>148</v>
      </c>
      <c r="L19" s="20" t="s">
        <v>148</v>
      </c>
      <c r="M19" s="20" t="s">
        <v>414</v>
      </c>
      <c r="N19" s="21" t="s">
        <v>415</v>
      </c>
      <c r="P19" t="s">
        <v>14</v>
      </c>
      <c r="Q19" t="e">
        <f t="shared" si="3"/>
        <v>#VALUE!</v>
      </c>
      <c r="R19" t="e">
        <f t="shared" si="3"/>
        <v>#VALUE!</v>
      </c>
      <c r="S19" t="e">
        <f t="shared" si="3"/>
        <v>#VALUE!</v>
      </c>
      <c r="T19">
        <f t="shared" si="3"/>
        <v>5</v>
      </c>
      <c r="U19">
        <f t="shared" si="1"/>
        <v>0</v>
      </c>
      <c r="V19">
        <f t="shared" si="1"/>
        <v>0</v>
      </c>
      <c r="W19">
        <f t="shared" si="1"/>
        <v>73</v>
      </c>
      <c r="X19">
        <f t="shared" si="1"/>
        <v>355</v>
      </c>
    </row>
    <row r="20" spans="2:24" ht="13.95" customHeight="1" x14ac:dyDescent="0.2">
      <c r="B20" s="1">
        <f t="shared" si="2"/>
        <v>10</v>
      </c>
      <c r="C20" s="3"/>
      <c r="D20" s="6"/>
      <c r="E20" s="123"/>
      <c r="F20" s="123" t="s">
        <v>140</v>
      </c>
      <c r="G20" s="123"/>
      <c r="H20" s="123"/>
      <c r="I20" s="123"/>
      <c r="J20" s="123"/>
      <c r="K20" s="20" t="s">
        <v>195</v>
      </c>
      <c r="L20" s="20" t="s">
        <v>262</v>
      </c>
      <c r="M20" s="20" t="s">
        <v>260</v>
      </c>
      <c r="N20" s="21" t="s">
        <v>416</v>
      </c>
      <c r="P20" t="s">
        <v>14</v>
      </c>
      <c r="Q20">
        <f t="shared" si="3"/>
        <v>45</v>
      </c>
      <c r="R20">
        <f t="shared" si="3"/>
        <v>425</v>
      </c>
      <c r="S20">
        <f t="shared" si="3"/>
        <v>350</v>
      </c>
      <c r="T20">
        <f t="shared" si="3"/>
        <v>490</v>
      </c>
      <c r="U20">
        <f t="shared" si="1"/>
        <v>45</v>
      </c>
      <c r="V20">
        <f t="shared" si="1"/>
        <v>425</v>
      </c>
      <c r="W20">
        <f t="shared" si="1"/>
        <v>350</v>
      </c>
      <c r="X20">
        <f t="shared" si="1"/>
        <v>490</v>
      </c>
    </row>
    <row r="21" spans="2:24" ht="13.5" customHeight="1" x14ac:dyDescent="0.2">
      <c r="B21" s="1">
        <f t="shared" si="2"/>
        <v>11</v>
      </c>
      <c r="C21" s="3"/>
      <c r="D21" s="6"/>
      <c r="E21" s="123"/>
      <c r="F21" s="123" t="s">
        <v>208</v>
      </c>
      <c r="G21" s="123"/>
      <c r="H21" s="123"/>
      <c r="I21" s="123"/>
      <c r="J21" s="123"/>
      <c r="K21" s="20"/>
      <c r="L21" s="20"/>
      <c r="M21" s="20" t="s">
        <v>149</v>
      </c>
      <c r="N21" s="21" t="s">
        <v>192</v>
      </c>
      <c r="Q21">
        <f t="shared" si="3"/>
        <v>0</v>
      </c>
      <c r="R21">
        <f t="shared" si="3"/>
        <v>0</v>
      </c>
      <c r="S21" t="e">
        <f t="shared" si="3"/>
        <v>#VALUE!</v>
      </c>
      <c r="T21">
        <f t="shared" si="3"/>
        <v>15</v>
      </c>
      <c r="U21">
        <f t="shared" si="1"/>
        <v>0</v>
      </c>
      <c r="V21">
        <f t="shared" si="1"/>
        <v>0</v>
      </c>
      <c r="W21">
        <f t="shared" si="1"/>
        <v>0</v>
      </c>
      <c r="X21">
        <f t="shared" si="1"/>
        <v>15</v>
      </c>
    </row>
    <row r="22" spans="2:24" ht="13.5" customHeight="1" x14ac:dyDescent="0.2">
      <c r="B22" s="1">
        <f t="shared" si="2"/>
        <v>12</v>
      </c>
      <c r="C22" s="3"/>
      <c r="D22" s="6"/>
      <c r="E22" s="123"/>
      <c r="F22" s="123" t="s">
        <v>239</v>
      </c>
      <c r="G22" s="131"/>
      <c r="H22" s="123"/>
      <c r="I22" s="123"/>
      <c r="J22" s="123"/>
      <c r="K22" s="20"/>
      <c r="L22" s="20"/>
      <c r="M22" s="20"/>
      <c r="N22" s="21" t="s">
        <v>149</v>
      </c>
      <c r="Q22">
        <f t="shared" si="3"/>
        <v>0</v>
      </c>
      <c r="R22">
        <f>IF(L22="",0,VALUE(MID(L22,2,LEN(L22)-2)))</f>
        <v>0</v>
      </c>
      <c r="S22">
        <f>IF(M22="",0,VALUE(MID(M22,2,LEN(M22)-2)))</f>
        <v>0</v>
      </c>
      <c r="T22" t="e">
        <f>IF(N22="",0,VALUE(MID(N22,2,LEN(N22)-2)))</f>
        <v>#VALUE!</v>
      </c>
      <c r="U22">
        <f>IF(K22="＋",0,IF(K22="(＋)",0,ABS(K22)))</f>
        <v>0</v>
      </c>
      <c r="V22">
        <f>IF(L22="＋",0,IF(L22="(＋)",0,ABS(L22)))</f>
        <v>0</v>
      </c>
      <c r="W22">
        <f>IF(M22="＋",0,IF(M22="(＋)",0,ABS(M22)))</f>
        <v>0</v>
      </c>
      <c r="X22">
        <f>IF(N22="＋",0,IF(N22="(＋)",0,ABS(N22)))</f>
        <v>0</v>
      </c>
    </row>
    <row r="23" spans="2:24" ht="13.95" customHeight="1" x14ac:dyDescent="0.2">
      <c r="B23" s="1">
        <f t="shared" si="2"/>
        <v>13</v>
      </c>
      <c r="C23" s="3"/>
      <c r="D23" s="6"/>
      <c r="E23" s="123"/>
      <c r="F23" s="123" t="s">
        <v>116</v>
      </c>
      <c r="G23" s="123"/>
      <c r="H23" s="123"/>
      <c r="I23" s="123"/>
      <c r="J23" s="123"/>
      <c r="K23" s="20"/>
      <c r="L23" s="20" t="s">
        <v>151</v>
      </c>
      <c r="M23" s="20" t="s">
        <v>146</v>
      </c>
      <c r="N23" s="21" t="s">
        <v>149</v>
      </c>
      <c r="P23" s="81" t="s">
        <v>15</v>
      </c>
      <c r="Q23">
        <f>K23</f>
        <v>0</v>
      </c>
      <c r="R23" t="str">
        <f>L23</f>
        <v>(25)</v>
      </c>
      <c r="S23" t="str">
        <f>M23</f>
        <v>(5)</v>
      </c>
      <c r="T23" t="str">
        <f>N23</f>
        <v>(＋)</v>
      </c>
      <c r="U23">
        <f t="shared" si="1"/>
        <v>0</v>
      </c>
      <c r="V23">
        <f t="shared" si="1"/>
        <v>25</v>
      </c>
      <c r="W23">
        <f t="shared" si="1"/>
        <v>5</v>
      </c>
      <c r="X23">
        <f t="shared" si="1"/>
        <v>0</v>
      </c>
    </row>
    <row r="24" spans="2:24" ht="13.95" customHeight="1" x14ac:dyDescent="0.2">
      <c r="B24" s="1">
        <f t="shared" si="2"/>
        <v>14</v>
      </c>
      <c r="C24" s="3"/>
      <c r="D24" s="6"/>
      <c r="E24" s="123"/>
      <c r="F24" s="123" t="s">
        <v>357</v>
      </c>
      <c r="G24" s="123"/>
      <c r="H24" s="123"/>
      <c r="I24" s="123"/>
      <c r="J24" s="123"/>
      <c r="K24" s="20"/>
      <c r="L24" s="20"/>
      <c r="M24" s="20"/>
      <c r="N24" s="21" t="s">
        <v>149</v>
      </c>
      <c r="P24" t="s">
        <v>14</v>
      </c>
      <c r="Q24">
        <f>IF(K24="",0,VALUE(MID(K24,2,LEN(K24)-2)))</f>
        <v>0</v>
      </c>
      <c r="R24">
        <f>IF(L26="",0,VALUE(MID(L26,2,LEN(L26)-2)))</f>
        <v>200</v>
      </c>
      <c r="S24">
        <f>IF(M24="",0,VALUE(MID(M24,2,LEN(M24)-2)))</f>
        <v>0</v>
      </c>
      <c r="T24" t="e">
        <f>IF(N24="",0,VALUE(MID(N24,2,LEN(N24)-2)))</f>
        <v>#VALUE!</v>
      </c>
      <c r="U24">
        <f t="shared" si="1"/>
        <v>0</v>
      </c>
      <c r="V24">
        <f t="shared" si="1"/>
        <v>0</v>
      </c>
      <c r="W24">
        <f t="shared" si="1"/>
        <v>0</v>
      </c>
      <c r="X24">
        <f t="shared" si="1"/>
        <v>0</v>
      </c>
    </row>
    <row r="25" spans="2:24" ht="13.5" customHeight="1" x14ac:dyDescent="0.2">
      <c r="B25" s="1">
        <f t="shared" si="2"/>
        <v>15</v>
      </c>
      <c r="C25" s="3"/>
      <c r="D25" s="6"/>
      <c r="E25" s="123"/>
      <c r="F25" s="123" t="s">
        <v>109</v>
      </c>
      <c r="G25" s="123"/>
      <c r="H25" s="123"/>
      <c r="I25" s="123"/>
      <c r="J25" s="123"/>
      <c r="K25" s="20" t="s">
        <v>150</v>
      </c>
      <c r="L25" s="20" t="s">
        <v>232</v>
      </c>
      <c r="M25" s="20" t="s">
        <v>167</v>
      </c>
      <c r="N25" s="21" t="s">
        <v>201</v>
      </c>
      <c r="U25">
        <f t="shared" si="1"/>
        <v>50</v>
      </c>
      <c r="V25">
        <f t="shared" si="1"/>
        <v>75</v>
      </c>
      <c r="W25">
        <f t="shared" si="1"/>
        <v>125</v>
      </c>
      <c r="X25">
        <f t="shared" si="1"/>
        <v>55</v>
      </c>
    </row>
    <row r="26" spans="2:24" ht="13.5" customHeight="1" x14ac:dyDescent="0.2">
      <c r="B26" s="1">
        <f t="shared" si="2"/>
        <v>16</v>
      </c>
      <c r="C26" s="3"/>
      <c r="D26" s="6"/>
      <c r="E26" s="123"/>
      <c r="F26" s="123" t="s">
        <v>108</v>
      </c>
      <c r="G26" s="123"/>
      <c r="H26" s="123"/>
      <c r="I26" s="123"/>
      <c r="J26" s="123"/>
      <c r="K26" s="20" t="s">
        <v>147</v>
      </c>
      <c r="L26" s="20" t="s">
        <v>233</v>
      </c>
      <c r="M26" s="20" t="s">
        <v>150</v>
      </c>
      <c r="N26" s="21" t="s">
        <v>163</v>
      </c>
      <c r="P26" t="s">
        <v>14</v>
      </c>
      <c r="Q26">
        <f t="shared" ref="Q26:T26" si="4">IF(K26="",0,VALUE(MID(K26,2,LEN(K26)-2)))</f>
        <v>10</v>
      </c>
      <c r="R26" t="e">
        <f>IF(#REF!="",0,VALUE(MID(#REF!,2,LEN(#REF!)-2)))</f>
        <v>#REF!</v>
      </c>
      <c r="S26">
        <f t="shared" si="4"/>
        <v>50</v>
      </c>
      <c r="T26">
        <f t="shared" si="4"/>
        <v>85</v>
      </c>
      <c r="U26">
        <f t="shared" si="1"/>
        <v>10</v>
      </c>
      <c r="V26">
        <f t="shared" si="1"/>
        <v>200</v>
      </c>
      <c r="W26">
        <f t="shared" si="1"/>
        <v>50</v>
      </c>
      <c r="X26">
        <f t="shared" si="1"/>
        <v>85</v>
      </c>
    </row>
    <row r="27" spans="2:24" ht="13.5" customHeight="1" x14ac:dyDescent="0.2">
      <c r="B27" s="1">
        <f t="shared" si="2"/>
        <v>17</v>
      </c>
      <c r="C27" s="2" t="s">
        <v>24</v>
      </c>
      <c r="D27" s="2" t="s">
        <v>25</v>
      </c>
      <c r="E27" s="123"/>
      <c r="F27" s="123" t="s">
        <v>107</v>
      </c>
      <c r="G27" s="123"/>
      <c r="H27" s="123"/>
      <c r="I27" s="123"/>
      <c r="J27" s="123"/>
      <c r="K27" s="24">
        <v>5100</v>
      </c>
      <c r="L27" s="24">
        <v>2250</v>
      </c>
      <c r="M27" s="24">
        <v>950</v>
      </c>
      <c r="N27" s="115">
        <v>400</v>
      </c>
      <c r="P27" s="81"/>
    </row>
    <row r="28" spans="2:24" ht="13.5" customHeight="1" x14ac:dyDescent="0.2">
      <c r="B28" s="1">
        <f t="shared" si="2"/>
        <v>18</v>
      </c>
      <c r="C28" s="2" t="s">
        <v>26</v>
      </c>
      <c r="D28" s="2" t="s">
        <v>27</v>
      </c>
      <c r="E28" s="123"/>
      <c r="F28" s="123" t="s">
        <v>264</v>
      </c>
      <c r="G28" s="123"/>
      <c r="H28" s="123"/>
      <c r="I28" s="123"/>
      <c r="J28" s="123"/>
      <c r="K28" s="24"/>
      <c r="L28" s="24" t="s">
        <v>148</v>
      </c>
      <c r="M28" s="24"/>
      <c r="N28" s="115">
        <v>1</v>
      </c>
      <c r="P28" s="81"/>
      <c r="U28">
        <f>COUNTA(K11:K26)</f>
        <v>7</v>
      </c>
    </row>
    <row r="29" spans="2:24" ht="13.5" customHeight="1" x14ac:dyDescent="0.2">
      <c r="B29" s="1">
        <f t="shared" si="2"/>
        <v>19</v>
      </c>
      <c r="C29" s="6"/>
      <c r="D29" s="6"/>
      <c r="E29" s="123"/>
      <c r="F29" s="123" t="s">
        <v>95</v>
      </c>
      <c r="G29" s="123"/>
      <c r="H29" s="123"/>
      <c r="I29" s="123"/>
      <c r="J29" s="123"/>
      <c r="K29" s="24">
        <v>30</v>
      </c>
      <c r="L29" s="24"/>
      <c r="M29" s="24">
        <v>25</v>
      </c>
      <c r="N29" s="115">
        <v>10</v>
      </c>
      <c r="P29" s="81"/>
    </row>
    <row r="30" spans="2:24" ht="13.5" customHeight="1" x14ac:dyDescent="0.2">
      <c r="B30" s="1">
        <f t="shared" si="2"/>
        <v>20</v>
      </c>
      <c r="C30" s="2" t="s">
        <v>85</v>
      </c>
      <c r="D30" s="2" t="s">
        <v>16</v>
      </c>
      <c r="E30" s="123"/>
      <c r="F30" s="123" t="s">
        <v>288</v>
      </c>
      <c r="G30" s="123"/>
      <c r="H30" s="123"/>
      <c r="I30" s="123"/>
      <c r="J30" s="123"/>
      <c r="K30" s="24"/>
      <c r="L30" s="24"/>
      <c r="M30" s="24" t="s">
        <v>148</v>
      </c>
      <c r="N30" s="115"/>
    </row>
    <row r="31" spans="2:24" ht="13.5" customHeight="1" x14ac:dyDescent="0.2">
      <c r="B31" s="1">
        <f t="shared" si="2"/>
        <v>21</v>
      </c>
      <c r="C31" s="6"/>
      <c r="D31" s="6"/>
      <c r="E31" s="123"/>
      <c r="F31" s="123" t="s">
        <v>417</v>
      </c>
      <c r="G31" s="123"/>
      <c r="H31" s="123"/>
      <c r="I31" s="123"/>
      <c r="J31" s="123"/>
      <c r="K31" s="24" t="s">
        <v>148</v>
      </c>
      <c r="L31" s="24"/>
      <c r="M31" s="24"/>
      <c r="N31" s="115"/>
    </row>
    <row r="32" spans="2:24" ht="14.85" customHeight="1" x14ac:dyDescent="0.2">
      <c r="B32" s="1">
        <f t="shared" si="2"/>
        <v>22</v>
      </c>
      <c r="C32" s="6"/>
      <c r="D32" s="6"/>
      <c r="E32" s="123"/>
      <c r="F32" s="123" t="s">
        <v>137</v>
      </c>
      <c r="G32" s="123"/>
      <c r="H32" s="123"/>
      <c r="I32" s="123"/>
      <c r="J32" s="123"/>
      <c r="K32" s="24">
        <v>10</v>
      </c>
      <c r="L32" s="24">
        <v>25</v>
      </c>
      <c r="M32" s="24"/>
      <c r="N32" s="115">
        <v>15</v>
      </c>
    </row>
    <row r="33" spans="2:24" ht="13.5" customHeight="1" x14ac:dyDescent="0.2">
      <c r="B33" s="1">
        <f t="shared" si="2"/>
        <v>23</v>
      </c>
      <c r="C33" s="6"/>
      <c r="D33" s="8" t="s">
        <v>210</v>
      </c>
      <c r="E33" s="123"/>
      <c r="F33" s="123" t="s">
        <v>211</v>
      </c>
      <c r="G33" s="123"/>
      <c r="H33" s="123"/>
      <c r="I33" s="123"/>
      <c r="J33" s="123"/>
      <c r="K33" s="24">
        <v>4</v>
      </c>
      <c r="L33" s="24">
        <v>3</v>
      </c>
      <c r="M33" s="24">
        <v>2</v>
      </c>
      <c r="N33" s="115"/>
      <c r="U33">
        <f>COUNTA(K33)</f>
        <v>1</v>
      </c>
      <c r="V33">
        <f>COUNTA(L33)</f>
        <v>1</v>
      </c>
      <c r="W33">
        <f>COUNTA(M33)</f>
        <v>1</v>
      </c>
      <c r="X33">
        <f>COUNTA(N33)</f>
        <v>0</v>
      </c>
    </row>
    <row r="34" spans="2:24" ht="13.95" customHeight="1" x14ac:dyDescent="0.2">
      <c r="B34" s="1">
        <f t="shared" si="2"/>
        <v>24</v>
      </c>
      <c r="C34" s="6"/>
      <c r="D34" s="2" t="s">
        <v>17</v>
      </c>
      <c r="E34" s="123"/>
      <c r="F34" s="123" t="s">
        <v>212</v>
      </c>
      <c r="G34" s="123"/>
      <c r="H34" s="123"/>
      <c r="I34" s="123"/>
      <c r="J34" s="123"/>
      <c r="K34" s="24">
        <v>5</v>
      </c>
      <c r="L34" s="24">
        <v>25</v>
      </c>
      <c r="M34" s="24">
        <v>25</v>
      </c>
      <c r="N34" s="115">
        <v>5</v>
      </c>
    </row>
    <row r="35" spans="2:24" ht="13.5" customHeight="1" x14ac:dyDescent="0.2">
      <c r="B35" s="1">
        <f t="shared" si="2"/>
        <v>25</v>
      </c>
      <c r="C35" s="6"/>
      <c r="D35" s="6"/>
      <c r="E35" s="123"/>
      <c r="F35" s="123" t="s">
        <v>96</v>
      </c>
      <c r="G35" s="123"/>
      <c r="H35" s="123"/>
      <c r="I35" s="123"/>
      <c r="J35" s="123"/>
      <c r="K35" s="24">
        <v>2750</v>
      </c>
      <c r="L35" s="24">
        <v>2025</v>
      </c>
      <c r="M35" s="24">
        <v>1475</v>
      </c>
      <c r="N35" s="115">
        <v>1060</v>
      </c>
    </row>
    <row r="36" spans="2:24" ht="13.5" customHeight="1" x14ac:dyDescent="0.2">
      <c r="B36" s="1">
        <f t="shared" si="2"/>
        <v>26</v>
      </c>
      <c r="C36" s="6"/>
      <c r="D36" s="6"/>
      <c r="E36" s="123"/>
      <c r="F36" s="123" t="s">
        <v>106</v>
      </c>
      <c r="G36" s="123"/>
      <c r="H36" s="123"/>
      <c r="I36" s="123"/>
      <c r="J36" s="123"/>
      <c r="K36" s="24">
        <v>150</v>
      </c>
      <c r="L36" s="24" t="s">
        <v>148</v>
      </c>
      <c r="M36" s="24"/>
      <c r="N36" s="115" t="s">
        <v>148</v>
      </c>
    </row>
    <row r="37" spans="2:24" ht="13.95" customHeight="1" x14ac:dyDescent="0.2">
      <c r="B37" s="1">
        <f t="shared" si="2"/>
        <v>27</v>
      </c>
      <c r="C37" s="6"/>
      <c r="D37" s="6"/>
      <c r="E37" s="123"/>
      <c r="F37" s="123" t="s">
        <v>97</v>
      </c>
      <c r="G37" s="123"/>
      <c r="H37" s="123"/>
      <c r="I37" s="123"/>
      <c r="J37" s="123"/>
      <c r="K37" s="24">
        <v>2075</v>
      </c>
      <c r="L37" s="24">
        <v>6450</v>
      </c>
      <c r="M37" s="24">
        <v>4400</v>
      </c>
      <c r="N37" s="115">
        <v>1180</v>
      </c>
    </row>
    <row r="38" spans="2:24" ht="13.95" customHeight="1" x14ac:dyDescent="0.2">
      <c r="B38" s="1">
        <f t="shared" si="2"/>
        <v>28</v>
      </c>
      <c r="C38" s="6"/>
      <c r="D38" s="6"/>
      <c r="E38" s="123"/>
      <c r="F38" s="123" t="s">
        <v>418</v>
      </c>
      <c r="G38" s="123"/>
      <c r="H38" s="123"/>
      <c r="I38" s="123"/>
      <c r="J38" s="123"/>
      <c r="K38" s="24"/>
      <c r="L38" s="24">
        <v>1</v>
      </c>
      <c r="M38" s="24"/>
      <c r="N38" s="115"/>
    </row>
    <row r="39" spans="2:24" ht="13.95" customHeight="1" x14ac:dyDescent="0.2">
      <c r="B39" s="1">
        <f t="shared" si="2"/>
        <v>29</v>
      </c>
      <c r="C39" s="6"/>
      <c r="D39" s="6"/>
      <c r="E39" s="123"/>
      <c r="F39" s="123" t="s">
        <v>359</v>
      </c>
      <c r="G39" s="123"/>
      <c r="H39" s="123"/>
      <c r="I39" s="123"/>
      <c r="J39" s="123"/>
      <c r="K39" s="24"/>
      <c r="L39" s="24"/>
      <c r="M39" s="24"/>
      <c r="N39" s="115">
        <v>1</v>
      </c>
    </row>
    <row r="40" spans="2:24" ht="13.5" customHeight="1" x14ac:dyDescent="0.2">
      <c r="B40" s="1">
        <f t="shared" si="2"/>
        <v>30</v>
      </c>
      <c r="C40" s="6"/>
      <c r="D40" s="6"/>
      <c r="E40" s="123"/>
      <c r="F40" s="123" t="s">
        <v>153</v>
      </c>
      <c r="G40" s="123"/>
      <c r="H40" s="123"/>
      <c r="I40" s="123"/>
      <c r="J40" s="123"/>
      <c r="K40" s="24"/>
      <c r="L40" s="24"/>
      <c r="M40" s="24" t="s">
        <v>148</v>
      </c>
      <c r="N40" s="115"/>
    </row>
    <row r="41" spans="2:24" ht="13.5" customHeight="1" x14ac:dyDescent="0.2">
      <c r="B41" s="1">
        <f t="shared" si="2"/>
        <v>31</v>
      </c>
      <c r="C41" s="6"/>
      <c r="D41" s="6"/>
      <c r="E41" s="123"/>
      <c r="F41" s="123" t="s">
        <v>18</v>
      </c>
      <c r="G41" s="123"/>
      <c r="H41" s="123"/>
      <c r="I41" s="123"/>
      <c r="J41" s="123"/>
      <c r="K41" s="24">
        <v>45</v>
      </c>
      <c r="L41" s="24">
        <v>450</v>
      </c>
      <c r="M41" s="24">
        <v>650</v>
      </c>
      <c r="N41" s="115">
        <v>190</v>
      </c>
    </row>
    <row r="42" spans="2:24" ht="13.5" customHeight="1" x14ac:dyDescent="0.2">
      <c r="B42" s="1">
        <f t="shared" si="2"/>
        <v>32</v>
      </c>
      <c r="C42" s="6"/>
      <c r="D42" s="6"/>
      <c r="E42" s="123"/>
      <c r="F42" s="123" t="s">
        <v>98</v>
      </c>
      <c r="G42" s="123"/>
      <c r="H42" s="123"/>
      <c r="I42" s="123"/>
      <c r="J42" s="123"/>
      <c r="K42" s="24">
        <v>1070</v>
      </c>
      <c r="L42" s="24">
        <v>2900</v>
      </c>
      <c r="M42" s="24">
        <v>200</v>
      </c>
      <c r="N42" s="115">
        <v>40</v>
      </c>
    </row>
    <row r="43" spans="2:24" ht="13.5" customHeight="1" x14ac:dyDescent="0.2">
      <c r="B43" s="1">
        <f t="shared" si="2"/>
        <v>33</v>
      </c>
      <c r="C43" s="6"/>
      <c r="D43" s="6"/>
      <c r="E43" s="123"/>
      <c r="F43" s="123" t="s">
        <v>99</v>
      </c>
      <c r="G43" s="123"/>
      <c r="H43" s="123"/>
      <c r="I43" s="123"/>
      <c r="J43" s="123"/>
      <c r="K43" s="24">
        <v>70</v>
      </c>
      <c r="L43" s="24">
        <v>125</v>
      </c>
      <c r="M43" s="24">
        <v>200</v>
      </c>
      <c r="N43" s="115">
        <v>60</v>
      </c>
    </row>
    <row r="44" spans="2:24" ht="13.5" customHeight="1" x14ac:dyDescent="0.2">
      <c r="B44" s="1">
        <f t="shared" si="2"/>
        <v>34</v>
      </c>
      <c r="C44" s="6"/>
      <c r="D44" s="6"/>
      <c r="E44" s="123"/>
      <c r="F44" s="123" t="s">
        <v>19</v>
      </c>
      <c r="G44" s="123"/>
      <c r="H44" s="123"/>
      <c r="I44" s="123"/>
      <c r="J44" s="123"/>
      <c r="K44" s="24">
        <v>350</v>
      </c>
      <c r="L44" s="24">
        <v>50</v>
      </c>
      <c r="M44" s="24">
        <v>50</v>
      </c>
      <c r="N44" s="115"/>
    </row>
    <row r="45" spans="2:24" ht="13.95" customHeight="1" x14ac:dyDescent="0.2">
      <c r="B45" s="1">
        <f t="shared" si="2"/>
        <v>35</v>
      </c>
      <c r="C45" s="6"/>
      <c r="D45" s="6"/>
      <c r="E45" s="123"/>
      <c r="F45" s="123" t="s">
        <v>214</v>
      </c>
      <c r="G45" s="123"/>
      <c r="H45" s="123"/>
      <c r="I45" s="123"/>
      <c r="J45" s="123"/>
      <c r="K45" s="24"/>
      <c r="L45" s="24"/>
      <c r="M45" s="24" t="s">
        <v>148</v>
      </c>
      <c r="N45" s="115"/>
    </row>
    <row r="46" spans="2:24" ht="13.5" customHeight="1" x14ac:dyDescent="0.2">
      <c r="B46" s="1">
        <f t="shared" si="2"/>
        <v>36</v>
      </c>
      <c r="C46" s="6"/>
      <c r="D46" s="6"/>
      <c r="E46" s="123"/>
      <c r="F46" s="123" t="s">
        <v>138</v>
      </c>
      <c r="G46" s="123"/>
      <c r="H46" s="123"/>
      <c r="I46" s="123"/>
      <c r="J46" s="123"/>
      <c r="K46" s="24" t="s">
        <v>148</v>
      </c>
      <c r="L46" s="24" t="s">
        <v>148</v>
      </c>
      <c r="M46" s="24">
        <v>5</v>
      </c>
      <c r="N46" s="115" t="s">
        <v>148</v>
      </c>
    </row>
    <row r="47" spans="2:24" ht="13.5" customHeight="1" x14ac:dyDescent="0.2">
      <c r="B47" s="1">
        <f t="shared" si="2"/>
        <v>37</v>
      </c>
      <c r="C47" s="6"/>
      <c r="D47" s="6"/>
      <c r="E47" s="123"/>
      <c r="F47" s="123" t="s">
        <v>118</v>
      </c>
      <c r="G47" s="123"/>
      <c r="H47" s="123"/>
      <c r="I47" s="123"/>
      <c r="J47" s="123"/>
      <c r="K47" s="24">
        <v>30</v>
      </c>
      <c r="L47" s="24">
        <v>125</v>
      </c>
      <c r="M47" s="24">
        <v>75</v>
      </c>
      <c r="N47" s="115">
        <v>20</v>
      </c>
    </row>
    <row r="48" spans="2:24" ht="13.95" customHeight="1" x14ac:dyDescent="0.2">
      <c r="B48" s="1">
        <f t="shared" si="2"/>
        <v>38</v>
      </c>
      <c r="C48" s="6"/>
      <c r="D48" s="6"/>
      <c r="E48" s="123"/>
      <c r="F48" s="123" t="s">
        <v>154</v>
      </c>
      <c r="G48" s="123"/>
      <c r="H48" s="123"/>
      <c r="I48" s="123"/>
      <c r="J48" s="123"/>
      <c r="K48" s="24" t="s">
        <v>148</v>
      </c>
      <c r="L48" s="24"/>
      <c r="M48" s="24">
        <v>25</v>
      </c>
      <c r="N48" s="115"/>
    </row>
    <row r="49" spans="2:25" ht="13.95" customHeight="1" x14ac:dyDescent="0.2">
      <c r="B49" s="1">
        <f t="shared" si="2"/>
        <v>39</v>
      </c>
      <c r="C49" s="6"/>
      <c r="D49" s="6"/>
      <c r="E49" s="123"/>
      <c r="F49" s="123" t="s">
        <v>215</v>
      </c>
      <c r="G49" s="123"/>
      <c r="H49" s="123"/>
      <c r="I49" s="123"/>
      <c r="J49" s="123"/>
      <c r="K49" s="24" t="s">
        <v>148</v>
      </c>
      <c r="L49" s="24"/>
      <c r="M49" s="24" t="s">
        <v>148</v>
      </c>
      <c r="N49" s="115"/>
      <c r="Y49" s="129"/>
    </row>
    <row r="50" spans="2:25" ht="13.95" customHeight="1" x14ac:dyDescent="0.2">
      <c r="B50" s="1">
        <f t="shared" si="2"/>
        <v>40</v>
      </c>
      <c r="C50" s="6"/>
      <c r="D50" s="6"/>
      <c r="E50" s="123"/>
      <c r="F50" s="123" t="s">
        <v>20</v>
      </c>
      <c r="G50" s="123"/>
      <c r="H50" s="123"/>
      <c r="I50" s="123"/>
      <c r="J50" s="123"/>
      <c r="K50" s="24">
        <v>50</v>
      </c>
      <c r="L50" s="24">
        <v>1250</v>
      </c>
      <c r="M50" s="24">
        <v>1500</v>
      </c>
      <c r="N50" s="115">
        <v>400</v>
      </c>
    </row>
    <row r="51" spans="2:25" ht="13.5" customHeight="1" x14ac:dyDescent="0.2">
      <c r="B51" s="1">
        <f t="shared" si="2"/>
        <v>41</v>
      </c>
      <c r="C51" s="6"/>
      <c r="D51" s="6"/>
      <c r="E51" s="123"/>
      <c r="F51" s="123" t="s">
        <v>21</v>
      </c>
      <c r="G51" s="123"/>
      <c r="H51" s="123"/>
      <c r="I51" s="123"/>
      <c r="J51" s="123"/>
      <c r="K51" s="24">
        <v>5700</v>
      </c>
      <c r="L51" s="24">
        <v>11250</v>
      </c>
      <c r="M51" s="56">
        <v>6250</v>
      </c>
      <c r="N51" s="60">
        <v>200</v>
      </c>
    </row>
    <row r="52" spans="2:25" ht="13.95" customHeight="1" x14ac:dyDescent="0.2">
      <c r="B52" s="1">
        <f t="shared" si="2"/>
        <v>42</v>
      </c>
      <c r="C52" s="6"/>
      <c r="D52" s="6"/>
      <c r="E52" s="123"/>
      <c r="F52" s="123" t="s">
        <v>22</v>
      </c>
      <c r="G52" s="123"/>
      <c r="H52" s="123"/>
      <c r="I52" s="123"/>
      <c r="J52" s="123"/>
      <c r="K52" s="24">
        <v>130</v>
      </c>
      <c r="L52" s="24">
        <v>25</v>
      </c>
      <c r="M52" s="24">
        <v>50</v>
      </c>
      <c r="N52" s="115">
        <v>15</v>
      </c>
    </row>
    <row r="53" spans="2:25" ht="13.5" customHeight="1" x14ac:dyDescent="0.2">
      <c r="B53" s="1">
        <f t="shared" si="2"/>
        <v>43</v>
      </c>
      <c r="C53" s="2" t="s">
        <v>76</v>
      </c>
      <c r="D53" s="2" t="s">
        <v>77</v>
      </c>
      <c r="E53" s="123"/>
      <c r="F53" s="123" t="s">
        <v>94</v>
      </c>
      <c r="G53" s="123"/>
      <c r="H53" s="123"/>
      <c r="I53" s="123"/>
      <c r="J53" s="123"/>
      <c r="K53" s="24">
        <v>15</v>
      </c>
      <c r="L53" s="24">
        <v>25</v>
      </c>
      <c r="M53" s="24" t="s">
        <v>148</v>
      </c>
      <c r="N53" s="115">
        <v>30</v>
      </c>
    </row>
    <row r="54" spans="2:25" ht="13.95" customHeight="1" x14ac:dyDescent="0.2">
      <c r="B54" s="1">
        <f t="shared" si="2"/>
        <v>44</v>
      </c>
      <c r="C54" s="6"/>
      <c r="D54" s="6"/>
      <c r="E54" s="123"/>
      <c r="F54" s="123" t="s">
        <v>143</v>
      </c>
      <c r="G54" s="123"/>
      <c r="H54" s="123"/>
      <c r="I54" s="123"/>
      <c r="J54" s="123"/>
      <c r="K54" s="24" t="s">
        <v>148</v>
      </c>
      <c r="L54" s="24">
        <v>25</v>
      </c>
      <c r="M54" s="24">
        <v>25</v>
      </c>
      <c r="N54" s="115">
        <v>5</v>
      </c>
    </row>
    <row r="55" spans="2:25" ht="13.95" customHeight="1" x14ac:dyDescent="0.2">
      <c r="B55" s="1">
        <f t="shared" si="2"/>
        <v>45</v>
      </c>
      <c r="C55" s="6"/>
      <c r="D55" s="6"/>
      <c r="E55" s="123"/>
      <c r="F55" s="123" t="s">
        <v>242</v>
      </c>
      <c r="G55" s="123"/>
      <c r="H55" s="123"/>
      <c r="I55" s="123"/>
      <c r="J55" s="123"/>
      <c r="K55" s="24">
        <v>5</v>
      </c>
      <c r="L55" s="24"/>
      <c r="M55" s="24" t="s">
        <v>148</v>
      </c>
      <c r="N55" s="115">
        <v>5</v>
      </c>
      <c r="U55">
        <f>COUNTA(K53:K55)</f>
        <v>3</v>
      </c>
      <c r="V55">
        <f>COUNTA(L53:L55)</f>
        <v>2</v>
      </c>
      <c r="W55">
        <f>COUNTA(M53:M55)</f>
        <v>3</v>
      </c>
      <c r="X55">
        <f>COUNTA(N53:N55)</f>
        <v>3</v>
      </c>
    </row>
    <row r="56" spans="2:25" ht="13.95" customHeight="1" x14ac:dyDescent="0.2">
      <c r="B56" s="1">
        <f t="shared" si="2"/>
        <v>46</v>
      </c>
      <c r="C56" s="2" t="s">
        <v>86</v>
      </c>
      <c r="D56" s="2" t="s">
        <v>28</v>
      </c>
      <c r="E56" s="123"/>
      <c r="F56" s="123" t="s">
        <v>216</v>
      </c>
      <c r="G56" s="123"/>
      <c r="H56" s="123"/>
      <c r="I56" s="123"/>
      <c r="J56" s="123"/>
      <c r="K56" s="24"/>
      <c r="L56" s="24"/>
      <c r="M56" s="24" t="s">
        <v>148</v>
      </c>
      <c r="N56" s="115"/>
    </row>
    <row r="57" spans="2:25" ht="13.95" customHeight="1" x14ac:dyDescent="0.2">
      <c r="B57" s="1">
        <f t="shared" si="2"/>
        <v>47</v>
      </c>
      <c r="C57" s="130"/>
      <c r="D57" s="130"/>
      <c r="E57" s="123"/>
      <c r="F57" s="123" t="s">
        <v>113</v>
      </c>
      <c r="G57" s="123"/>
      <c r="H57" s="123"/>
      <c r="I57" s="123"/>
      <c r="J57" s="123"/>
      <c r="K57" s="24" t="s">
        <v>148</v>
      </c>
      <c r="L57" s="24">
        <v>800</v>
      </c>
      <c r="M57" s="24" t="s">
        <v>148</v>
      </c>
      <c r="N57" s="115">
        <v>120</v>
      </c>
      <c r="Y57" s="125"/>
    </row>
    <row r="58" spans="2:25" ht="13.95" customHeight="1" x14ac:dyDescent="0.2">
      <c r="B58" s="1">
        <f t="shared" si="2"/>
        <v>48</v>
      </c>
      <c r="C58" s="6"/>
      <c r="D58" s="6"/>
      <c r="E58" s="123"/>
      <c r="F58" s="123" t="s">
        <v>171</v>
      </c>
      <c r="G58" s="123"/>
      <c r="H58" s="123"/>
      <c r="I58" s="123"/>
      <c r="J58" s="123"/>
      <c r="K58" s="24" t="s">
        <v>148</v>
      </c>
      <c r="L58" s="24">
        <v>100</v>
      </c>
      <c r="M58" s="24">
        <v>200</v>
      </c>
      <c r="N58" s="115">
        <v>40</v>
      </c>
      <c r="Y58" s="125"/>
    </row>
    <row r="59" spans="2:25" ht="13.95" customHeight="1" x14ac:dyDescent="0.2">
      <c r="B59" s="1">
        <f t="shared" si="2"/>
        <v>49</v>
      </c>
      <c r="C59" s="6"/>
      <c r="D59" s="6"/>
      <c r="E59" s="123"/>
      <c r="F59" s="123" t="s">
        <v>29</v>
      </c>
      <c r="G59" s="123"/>
      <c r="H59" s="123"/>
      <c r="I59" s="123"/>
      <c r="J59" s="123"/>
      <c r="K59" s="24"/>
      <c r="L59" s="24"/>
      <c r="M59" s="24" t="s">
        <v>148</v>
      </c>
      <c r="N59" s="115">
        <v>5</v>
      </c>
      <c r="Y59" s="125"/>
    </row>
    <row r="60" spans="2:25" ht="13.95" customHeight="1" x14ac:dyDescent="0.2">
      <c r="B60" s="1">
        <f t="shared" si="2"/>
        <v>50</v>
      </c>
      <c r="C60" s="6"/>
      <c r="D60" s="6"/>
      <c r="E60" s="123"/>
      <c r="F60" s="123" t="s">
        <v>419</v>
      </c>
      <c r="G60" s="123"/>
      <c r="H60" s="123"/>
      <c r="I60" s="123"/>
      <c r="J60" s="123"/>
      <c r="K60" s="24"/>
      <c r="L60" s="24"/>
      <c r="M60" s="24"/>
      <c r="N60" s="115">
        <v>5</v>
      </c>
      <c r="Y60" s="127"/>
    </row>
    <row r="61" spans="2:25" ht="13.95" customHeight="1" x14ac:dyDescent="0.2">
      <c r="B61" s="1">
        <f t="shared" si="2"/>
        <v>51</v>
      </c>
      <c r="C61" s="6"/>
      <c r="D61" s="6"/>
      <c r="E61" s="123"/>
      <c r="F61" s="123" t="s">
        <v>265</v>
      </c>
      <c r="G61" s="123"/>
      <c r="H61" s="123"/>
      <c r="I61" s="123"/>
      <c r="J61" s="123"/>
      <c r="K61" s="24">
        <v>1</v>
      </c>
      <c r="L61" s="24" t="s">
        <v>148</v>
      </c>
      <c r="M61" s="24"/>
      <c r="N61" s="115" t="s">
        <v>148</v>
      </c>
      <c r="Y61" s="127"/>
    </row>
    <row r="62" spans="2:25" ht="13.5" customHeight="1" x14ac:dyDescent="0.2">
      <c r="B62" s="1">
        <f t="shared" si="2"/>
        <v>52</v>
      </c>
      <c r="C62" s="6"/>
      <c r="D62" s="6"/>
      <c r="E62" s="123"/>
      <c r="F62" s="123" t="s">
        <v>173</v>
      </c>
      <c r="G62" s="123"/>
      <c r="H62" s="123"/>
      <c r="I62" s="123"/>
      <c r="J62" s="123"/>
      <c r="K62" s="24">
        <v>40</v>
      </c>
      <c r="L62" s="24"/>
      <c r="M62" s="24" t="s">
        <v>148</v>
      </c>
      <c r="N62" s="115" t="s">
        <v>148</v>
      </c>
      <c r="Y62" s="127"/>
    </row>
    <row r="63" spans="2:25" ht="13.5" customHeight="1" x14ac:dyDescent="0.2">
      <c r="B63" s="1">
        <f t="shared" si="2"/>
        <v>53</v>
      </c>
      <c r="C63" s="6"/>
      <c r="D63" s="6"/>
      <c r="E63" s="123"/>
      <c r="F63" s="123" t="s">
        <v>329</v>
      </c>
      <c r="G63" s="123"/>
      <c r="H63" s="123"/>
      <c r="I63" s="123"/>
      <c r="J63" s="123"/>
      <c r="K63" s="24">
        <v>5</v>
      </c>
      <c r="L63" s="24"/>
      <c r="M63" s="24" t="s">
        <v>148</v>
      </c>
      <c r="N63" s="115"/>
      <c r="Y63" s="127"/>
    </row>
    <row r="64" spans="2:25" ht="13.5" customHeight="1" x14ac:dyDescent="0.2">
      <c r="B64" s="1">
        <f t="shared" si="2"/>
        <v>54</v>
      </c>
      <c r="C64" s="6"/>
      <c r="D64" s="6"/>
      <c r="E64" s="123"/>
      <c r="F64" s="123" t="s">
        <v>218</v>
      </c>
      <c r="G64" s="123"/>
      <c r="H64" s="123"/>
      <c r="I64" s="123"/>
      <c r="J64" s="123"/>
      <c r="K64" s="24"/>
      <c r="L64" s="24"/>
      <c r="M64" s="24"/>
      <c r="N64" s="115" t="s">
        <v>148</v>
      </c>
      <c r="Y64" s="127"/>
    </row>
    <row r="65" spans="2:25" ht="13.5" customHeight="1" x14ac:dyDescent="0.2">
      <c r="B65" s="1">
        <f t="shared" si="2"/>
        <v>55</v>
      </c>
      <c r="C65" s="6"/>
      <c r="D65" s="6"/>
      <c r="E65" s="123"/>
      <c r="F65" s="123" t="s">
        <v>219</v>
      </c>
      <c r="G65" s="123"/>
      <c r="H65" s="123"/>
      <c r="I65" s="123"/>
      <c r="J65" s="123"/>
      <c r="K65" s="24">
        <v>160</v>
      </c>
      <c r="L65" s="24"/>
      <c r="M65" s="24"/>
      <c r="N65" s="115"/>
      <c r="Y65" s="127"/>
    </row>
    <row r="66" spans="2:25" ht="13.95" customHeight="1" x14ac:dyDescent="0.2">
      <c r="B66" s="1">
        <f t="shared" si="2"/>
        <v>56</v>
      </c>
      <c r="C66" s="6"/>
      <c r="D66" s="6"/>
      <c r="E66" s="123"/>
      <c r="F66" s="123" t="s">
        <v>220</v>
      </c>
      <c r="G66" s="123"/>
      <c r="H66" s="123"/>
      <c r="I66" s="123"/>
      <c r="J66" s="123"/>
      <c r="K66" s="24">
        <v>40</v>
      </c>
      <c r="L66" s="24">
        <v>400</v>
      </c>
      <c r="M66" s="24" t="s">
        <v>148</v>
      </c>
      <c r="N66" s="115">
        <v>40</v>
      </c>
      <c r="Y66" s="125"/>
    </row>
    <row r="67" spans="2:25" ht="13.5" customHeight="1" x14ac:dyDescent="0.2">
      <c r="B67" s="1">
        <f t="shared" si="2"/>
        <v>57</v>
      </c>
      <c r="C67" s="6"/>
      <c r="D67" s="6"/>
      <c r="E67" s="123"/>
      <c r="F67" s="123" t="s">
        <v>100</v>
      </c>
      <c r="G67" s="123"/>
      <c r="H67" s="123"/>
      <c r="I67" s="123"/>
      <c r="J67" s="123"/>
      <c r="K67" s="24">
        <v>300</v>
      </c>
      <c r="L67" s="24" t="s">
        <v>148</v>
      </c>
      <c r="M67" s="24">
        <v>100</v>
      </c>
      <c r="N67" s="115">
        <v>100</v>
      </c>
      <c r="Y67" s="127"/>
    </row>
    <row r="68" spans="2:25" ht="13.95" customHeight="1" x14ac:dyDescent="0.2">
      <c r="B68" s="1">
        <f t="shared" si="2"/>
        <v>58</v>
      </c>
      <c r="C68" s="6"/>
      <c r="D68" s="6"/>
      <c r="E68" s="123"/>
      <c r="F68" s="123" t="s">
        <v>308</v>
      </c>
      <c r="G68" s="123"/>
      <c r="H68" s="123"/>
      <c r="I68" s="123"/>
      <c r="J68" s="123"/>
      <c r="K68" s="24" t="s">
        <v>148</v>
      </c>
      <c r="L68" s="24"/>
      <c r="M68" s="24"/>
      <c r="N68" s="115"/>
      <c r="Y68" s="125"/>
    </row>
    <row r="69" spans="2:25" ht="13.5" customHeight="1" x14ac:dyDescent="0.2">
      <c r="B69" s="1">
        <f t="shared" si="2"/>
        <v>59</v>
      </c>
      <c r="C69" s="6"/>
      <c r="D69" s="6"/>
      <c r="E69" s="123"/>
      <c r="F69" s="123" t="s">
        <v>245</v>
      </c>
      <c r="G69" s="123"/>
      <c r="H69" s="123"/>
      <c r="I69" s="123"/>
      <c r="J69" s="123"/>
      <c r="K69" s="24">
        <v>112</v>
      </c>
      <c r="L69" s="24"/>
      <c r="M69" s="24"/>
      <c r="N69" s="115"/>
      <c r="Y69" s="125"/>
    </row>
    <row r="70" spans="2:25" ht="13.95" customHeight="1" x14ac:dyDescent="0.2">
      <c r="B70" s="1">
        <f t="shared" si="2"/>
        <v>60</v>
      </c>
      <c r="C70" s="6"/>
      <c r="D70" s="6"/>
      <c r="E70" s="123"/>
      <c r="F70" s="123" t="s">
        <v>222</v>
      </c>
      <c r="G70" s="123"/>
      <c r="H70" s="123"/>
      <c r="I70" s="123"/>
      <c r="J70" s="123"/>
      <c r="K70" s="24">
        <v>160</v>
      </c>
      <c r="L70" s="128">
        <v>350</v>
      </c>
      <c r="M70" s="24">
        <v>500</v>
      </c>
      <c r="N70" s="115">
        <v>290</v>
      </c>
      <c r="Y70" s="125"/>
    </row>
    <row r="71" spans="2:25" ht="13.5" customHeight="1" x14ac:dyDescent="0.2">
      <c r="B71" s="1">
        <f t="shared" si="2"/>
        <v>61</v>
      </c>
      <c r="C71" s="6"/>
      <c r="D71" s="6"/>
      <c r="E71" s="123"/>
      <c r="F71" s="123" t="s">
        <v>223</v>
      </c>
      <c r="G71" s="123"/>
      <c r="H71" s="123"/>
      <c r="I71" s="123"/>
      <c r="J71" s="123"/>
      <c r="K71" s="24"/>
      <c r="L71" s="128">
        <v>16</v>
      </c>
      <c r="M71" s="128" t="s">
        <v>148</v>
      </c>
      <c r="N71" s="115"/>
      <c r="Y71" s="125"/>
    </row>
    <row r="72" spans="2:25" ht="13.95" customHeight="1" x14ac:dyDescent="0.2">
      <c r="B72" s="1">
        <f t="shared" si="2"/>
        <v>62</v>
      </c>
      <c r="C72" s="6"/>
      <c r="D72" s="6"/>
      <c r="E72" s="123"/>
      <c r="F72" s="123" t="s">
        <v>101</v>
      </c>
      <c r="G72" s="123"/>
      <c r="H72" s="123"/>
      <c r="I72" s="123"/>
      <c r="J72" s="123"/>
      <c r="K72" s="24">
        <v>410</v>
      </c>
      <c r="L72" s="24">
        <v>1150</v>
      </c>
      <c r="M72" s="24">
        <v>1000</v>
      </c>
      <c r="N72" s="115">
        <v>450</v>
      </c>
      <c r="Y72" s="125"/>
    </row>
    <row r="73" spans="2:25" ht="13.5" customHeight="1" x14ac:dyDescent="0.2">
      <c r="B73" s="1">
        <f t="shared" si="2"/>
        <v>63</v>
      </c>
      <c r="C73" s="6"/>
      <c r="D73" s="6"/>
      <c r="E73" s="123"/>
      <c r="F73" s="123" t="s">
        <v>102</v>
      </c>
      <c r="G73" s="123"/>
      <c r="H73" s="123"/>
      <c r="I73" s="123"/>
      <c r="J73" s="123"/>
      <c r="K73" s="24">
        <v>150</v>
      </c>
      <c r="L73" s="24">
        <v>300</v>
      </c>
      <c r="M73" s="24">
        <v>75</v>
      </c>
      <c r="N73" s="115">
        <v>90</v>
      </c>
      <c r="Y73" s="125"/>
    </row>
    <row r="74" spans="2:25" ht="13.5" customHeight="1" x14ac:dyDescent="0.2">
      <c r="B74" s="1">
        <f t="shared" si="2"/>
        <v>64</v>
      </c>
      <c r="C74" s="6"/>
      <c r="D74" s="6"/>
      <c r="E74" s="123"/>
      <c r="F74" s="123" t="s">
        <v>268</v>
      </c>
      <c r="G74" s="123"/>
      <c r="H74" s="123"/>
      <c r="I74" s="123"/>
      <c r="J74" s="123"/>
      <c r="K74" s="24">
        <v>10</v>
      </c>
      <c r="L74" s="24" t="s">
        <v>148</v>
      </c>
      <c r="M74" s="24"/>
      <c r="N74" s="115"/>
      <c r="Y74" s="125"/>
    </row>
    <row r="75" spans="2:25" ht="13.95" customHeight="1" x14ac:dyDescent="0.2">
      <c r="B75" s="1">
        <f t="shared" si="2"/>
        <v>65</v>
      </c>
      <c r="C75" s="6"/>
      <c r="D75" s="6"/>
      <c r="E75" s="123"/>
      <c r="F75" s="123" t="s">
        <v>142</v>
      </c>
      <c r="G75" s="123"/>
      <c r="H75" s="123"/>
      <c r="I75" s="123"/>
      <c r="J75" s="123"/>
      <c r="K75" s="24" t="s">
        <v>148</v>
      </c>
      <c r="L75" s="24"/>
      <c r="M75" s="24">
        <v>8</v>
      </c>
      <c r="N75" s="115"/>
      <c r="Y75" s="125"/>
    </row>
    <row r="76" spans="2:25" ht="13.5" customHeight="1" x14ac:dyDescent="0.2">
      <c r="B76" s="1">
        <f t="shared" si="2"/>
        <v>66</v>
      </c>
      <c r="C76" s="6"/>
      <c r="D76" s="6"/>
      <c r="E76" s="123"/>
      <c r="F76" s="123" t="s">
        <v>402</v>
      </c>
      <c r="G76" s="123"/>
      <c r="H76" s="123"/>
      <c r="I76" s="123"/>
      <c r="J76" s="123"/>
      <c r="K76" s="24">
        <v>16</v>
      </c>
      <c r="L76" s="24">
        <v>40</v>
      </c>
      <c r="M76" s="24">
        <v>16</v>
      </c>
      <c r="N76" s="115">
        <v>16</v>
      </c>
      <c r="Y76" s="125"/>
    </row>
    <row r="77" spans="2:25" ht="13.5" customHeight="1" x14ac:dyDescent="0.2">
      <c r="B77" s="1">
        <f t="shared" ref="B77:B95" si="5">B76+1</f>
        <v>67</v>
      </c>
      <c r="C77" s="6"/>
      <c r="D77" s="6"/>
      <c r="E77" s="123"/>
      <c r="F77" s="123" t="s">
        <v>30</v>
      </c>
      <c r="G77" s="123"/>
      <c r="H77" s="123"/>
      <c r="I77" s="123"/>
      <c r="J77" s="123"/>
      <c r="K77" s="24">
        <v>8</v>
      </c>
      <c r="L77" s="24">
        <v>128</v>
      </c>
      <c r="M77" s="24">
        <v>32</v>
      </c>
      <c r="N77" s="115">
        <v>40</v>
      </c>
      <c r="Y77" s="125"/>
    </row>
    <row r="78" spans="2:25" ht="13.5" customHeight="1" x14ac:dyDescent="0.2">
      <c r="B78" s="1">
        <f t="shared" si="5"/>
        <v>68</v>
      </c>
      <c r="C78" s="6"/>
      <c r="D78" s="6"/>
      <c r="E78" s="123"/>
      <c r="F78" s="123" t="s">
        <v>176</v>
      </c>
      <c r="G78" s="123"/>
      <c r="H78" s="123"/>
      <c r="I78" s="123"/>
      <c r="J78" s="123"/>
      <c r="K78" s="24">
        <v>24</v>
      </c>
      <c r="L78" s="24">
        <v>74</v>
      </c>
      <c r="M78" s="24">
        <v>8</v>
      </c>
      <c r="N78" s="115">
        <v>16</v>
      </c>
      <c r="Y78" s="125"/>
    </row>
    <row r="79" spans="2:25" ht="13.95" customHeight="1" x14ac:dyDescent="0.2">
      <c r="B79" s="1">
        <f t="shared" si="5"/>
        <v>69</v>
      </c>
      <c r="C79" s="6"/>
      <c r="D79" s="6"/>
      <c r="E79" s="123"/>
      <c r="F79" s="123" t="s">
        <v>177</v>
      </c>
      <c r="G79" s="123"/>
      <c r="H79" s="123"/>
      <c r="I79" s="123"/>
      <c r="J79" s="123"/>
      <c r="K79" s="24">
        <v>16</v>
      </c>
      <c r="L79" s="24" t="s">
        <v>148</v>
      </c>
      <c r="M79" s="24" t="s">
        <v>148</v>
      </c>
      <c r="N79" s="115">
        <v>8</v>
      </c>
      <c r="Y79" s="125"/>
    </row>
    <row r="80" spans="2:25" ht="13.95" customHeight="1" x14ac:dyDescent="0.2">
      <c r="B80" s="1">
        <f t="shared" si="5"/>
        <v>70</v>
      </c>
      <c r="C80" s="6"/>
      <c r="D80" s="6"/>
      <c r="E80" s="123"/>
      <c r="F80" s="123" t="s">
        <v>291</v>
      </c>
      <c r="G80" s="123"/>
      <c r="H80" s="123"/>
      <c r="I80" s="123"/>
      <c r="J80" s="123"/>
      <c r="K80" s="24" t="s">
        <v>148</v>
      </c>
      <c r="L80" s="24">
        <v>25</v>
      </c>
      <c r="M80" s="24" t="s">
        <v>148</v>
      </c>
      <c r="N80" s="115"/>
      <c r="Y80" s="125"/>
    </row>
    <row r="81" spans="2:25" ht="13.95" customHeight="1" x14ac:dyDescent="0.2">
      <c r="B81" s="1">
        <f t="shared" si="5"/>
        <v>71</v>
      </c>
      <c r="C81" s="6"/>
      <c r="D81" s="6"/>
      <c r="E81" s="123"/>
      <c r="F81" s="123" t="s">
        <v>309</v>
      </c>
      <c r="G81" s="123"/>
      <c r="H81" s="123"/>
      <c r="I81" s="123"/>
      <c r="J81" s="123"/>
      <c r="K81" s="24">
        <v>5</v>
      </c>
      <c r="L81" s="24"/>
      <c r="M81" s="24"/>
      <c r="N81" s="115"/>
      <c r="Y81" s="125"/>
    </row>
    <row r="82" spans="2:25" ht="13.95" customHeight="1" x14ac:dyDescent="0.2">
      <c r="B82" s="1">
        <f t="shared" si="5"/>
        <v>72</v>
      </c>
      <c r="C82" s="6"/>
      <c r="D82" s="6"/>
      <c r="E82" s="123"/>
      <c r="F82" s="123" t="s">
        <v>81</v>
      </c>
      <c r="G82" s="123"/>
      <c r="H82" s="123"/>
      <c r="I82" s="123"/>
      <c r="J82" s="123"/>
      <c r="K82" s="24">
        <v>40</v>
      </c>
      <c r="L82" s="24">
        <v>400</v>
      </c>
      <c r="M82" s="24">
        <v>300</v>
      </c>
      <c r="N82" s="115">
        <v>140</v>
      </c>
      <c r="Y82" s="125"/>
    </row>
    <row r="83" spans="2:25" ht="13.95" customHeight="1" x14ac:dyDescent="0.2">
      <c r="B83" s="1">
        <f t="shared" si="5"/>
        <v>73</v>
      </c>
      <c r="C83" s="6"/>
      <c r="D83" s="6"/>
      <c r="E83" s="123"/>
      <c r="F83" s="123" t="s">
        <v>225</v>
      </c>
      <c r="G83" s="123"/>
      <c r="H83" s="123"/>
      <c r="I83" s="123"/>
      <c r="J83" s="123"/>
      <c r="K83" s="24">
        <v>40</v>
      </c>
      <c r="L83" s="24" t="s">
        <v>148</v>
      </c>
      <c r="M83" s="24" t="s">
        <v>148</v>
      </c>
      <c r="N83" s="115">
        <v>80</v>
      </c>
      <c r="Y83" s="125"/>
    </row>
    <row r="84" spans="2:25" ht="13.5" customHeight="1" x14ac:dyDescent="0.2">
      <c r="B84" s="1">
        <f t="shared" si="5"/>
        <v>74</v>
      </c>
      <c r="C84" s="6"/>
      <c r="D84" s="6"/>
      <c r="E84" s="123"/>
      <c r="F84" s="123" t="s">
        <v>103</v>
      </c>
      <c r="G84" s="123"/>
      <c r="H84" s="123"/>
      <c r="I84" s="123"/>
      <c r="J84" s="123"/>
      <c r="K84" s="24">
        <v>620</v>
      </c>
      <c r="L84" s="24">
        <v>800</v>
      </c>
      <c r="M84" s="24">
        <v>1650</v>
      </c>
      <c r="N84" s="115">
        <v>1350</v>
      </c>
      <c r="Y84" s="125"/>
    </row>
    <row r="85" spans="2:25" ht="13.95" customHeight="1" x14ac:dyDescent="0.2">
      <c r="B85" s="1">
        <f t="shared" si="5"/>
        <v>75</v>
      </c>
      <c r="C85" s="6"/>
      <c r="D85" s="6"/>
      <c r="E85" s="123"/>
      <c r="F85" s="123" t="s">
        <v>178</v>
      </c>
      <c r="G85" s="123"/>
      <c r="H85" s="123"/>
      <c r="I85" s="123"/>
      <c r="J85" s="123"/>
      <c r="K85" s="24">
        <v>20</v>
      </c>
      <c r="L85" s="24">
        <v>100</v>
      </c>
      <c r="M85" s="24" t="s">
        <v>148</v>
      </c>
      <c r="N85" s="115">
        <v>35</v>
      </c>
      <c r="Y85" s="125"/>
    </row>
    <row r="86" spans="2:25" ht="13.5" customHeight="1" x14ac:dyDescent="0.2">
      <c r="B86" s="1">
        <f t="shared" si="5"/>
        <v>76</v>
      </c>
      <c r="C86" s="6"/>
      <c r="D86" s="6"/>
      <c r="E86" s="123"/>
      <c r="F86" s="123" t="s">
        <v>247</v>
      </c>
      <c r="G86" s="123"/>
      <c r="H86" s="123"/>
      <c r="I86" s="123"/>
      <c r="J86" s="123"/>
      <c r="K86" s="24">
        <v>2</v>
      </c>
      <c r="L86" s="24">
        <v>1</v>
      </c>
      <c r="M86" s="24" t="s">
        <v>148</v>
      </c>
      <c r="N86" s="115">
        <v>1</v>
      </c>
      <c r="Y86" s="125"/>
    </row>
    <row r="87" spans="2:25" ht="13.95" customHeight="1" x14ac:dyDescent="0.2">
      <c r="B87" s="1">
        <f t="shared" si="5"/>
        <v>77</v>
      </c>
      <c r="C87" s="6"/>
      <c r="D87" s="6"/>
      <c r="E87" s="123"/>
      <c r="F87" s="123" t="s">
        <v>226</v>
      </c>
      <c r="G87" s="123"/>
      <c r="H87" s="123"/>
      <c r="I87" s="123"/>
      <c r="J87" s="123"/>
      <c r="K87" s="24" t="s">
        <v>148</v>
      </c>
      <c r="L87" s="24">
        <v>50</v>
      </c>
      <c r="M87" s="24">
        <v>50</v>
      </c>
      <c r="N87" s="115">
        <v>30</v>
      </c>
      <c r="Y87" s="125"/>
    </row>
    <row r="88" spans="2:25" ht="13.95" customHeight="1" x14ac:dyDescent="0.2">
      <c r="B88" s="1">
        <f t="shared" si="5"/>
        <v>78</v>
      </c>
      <c r="C88" s="6"/>
      <c r="D88" s="6"/>
      <c r="E88" s="123"/>
      <c r="F88" s="123" t="s">
        <v>179</v>
      </c>
      <c r="G88" s="123"/>
      <c r="H88" s="123"/>
      <c r="I88" s="123"/>
      <c r="J88" s="123"/>
      <c r="K88" s="24">
        <v>20</v>
      </c>
      <c r="L88" s="24" t="s">
        <v>148</v>
      </c>
      <c r="M88" s="24">
        <v>25</v>
      </c>
      <c r="N88" s="115">
        <v>5</v>
      </c>
      <c r="Y88" s="125"/>
    </row>
    <row r="89" spans="2:25" ht="13.95" customHeight="1" x14ac:dyDescent="0.2">
      <c r="B89" s="1">
        <f t="shared" si="5"/>
        <v>79</v>
      </c>
      <c r="C89" s="6"/>
      <c r="D89" s="6"/>
      <c r="E89" s="123"/>
      <c r="F89" s="123" t="s">
        <v>31</v>
      </c>
      <c r="G89" s="123"/>
      <c r="H89" s="123"/>
      <c r="I89" s="123"/>
      <c r="J89" s="123"/>
      <c r="K89" s="24">
        <v>380</v>
      </c>
      <c r="L89" s="24">
        <v>775</v>
      </c>
      <c r="M89" s="24">
        <v>600</v>
      </c>
      <c r="N89" s="115">
        <v>290</v>
      </c>
      <c r="Y89" s="125"/>
    </row>
    <row r="90" spans="2:25" ht="13.5" customHeight="1" x14ac:dyDescent="0.2">
      <c r="B90" s="1">
        <f t="shared" si="5"/>
        <v>80</v>
      </c>
      <c r="C90" s="2" t="s">
        <v>32</v>
      </c>
      <c r="D90" s="2" t="s">
        <v>33</v>
      </c>
      <c r="E90" s="123"/>
      <c r="F90" s="123" t="s">
        <v>227</v>
      </c>
      <c r="G90" s="123"/>
      <c r="H90" s="123"/>
      <c r="I90" s="123"/>
      <c r="J90" s="123"/>
      <c r="K90" s="24"/>
      <c r="L90" s="24"/>
      <c r="M90" s="24" t="s">
        <v>148</v>
      </c>
      <c r="N90" s="115">
        <v>2</v>
      </c>
    </row>
    <row r="91" spans="2:25" ht="13.5" customHeight="1" x14ac:dyDescent="0.2">
      <c r="B91" s="1">
        <f t="shared" si="5"/>
        <v>81</v>
      </c>
      <c r="C91" s="6"/>
      <c r="D91" s="6"/>
      <c r="E91" s="123"/>
      <c r="F91" s="123" t="s">
        <v>181</v>
      </c>
      <c r="G91" s="123"/>
      <c r="H91" s="123"/>
      <c r="I91" s="123"/>
      <c r="J91" s="123"/>
      <c r="K91" s="24"/>
      <c r="L91" s="24">
        <v>1</v>
      </c>
      <c r="M91" s="24">
        <v>5</v>
      </c>
      <c r="N91" s="115">
        <v>3</v>
      </c>
    </row>
    <row r="92" spans="2:25" ht="13.95" customHeight="1" x14ac:dyDescent="0.2">
      <c r="B92" s="1">
        <f t="shared" si="5"/>
        <v>82</v>
      </c>
      <c r="C92" s="6"/>
      <c r="D92" s="6"/>
      <c r="E92" s="123"/>
      <c r="F92" s="123" t="s">
        <v>114</v>
      </c>
      <c r="G92" s="123"/>
      <c r="H92" s="123"/>
      <c r="I92" s="123"/>
      <c r="J92" s="123"/>
      <c r="K92" s="24">
        <v>3</v>
      </c>
      <c r="L92" s="24">
        <v>5</v>
      </c>
      <c r="M92" s="24">
        <v>5</v>
      </c>
      <c r="N92" s="115">
        <v>3</v>
      </c>
    </row>
    <row r="93" spans="2:25" ht="13.95" customHeight="1" x14ac:dyDescent="0.2">
      <c r="B93" s="1">
        <f t="shared" si="5"/>
        <v>83</v>
      </c>
      <c r="C93" s="6"/>
      <c r="D93" s="6"/>
      <c r="E93" s="123"/>
      <c r="F93" s="123" t="s">
        <v>183</v>
      </c>
      <c r="G93" s="123"/>
      <c r="H93" s="123"/>
      <c r="I93" s="123"/>
      <c r="J93" s="123"/>
      <c r="K93" s="24">
        <v>3</v>
      </c>
      <c r="L93" s="24">
        <v>6</v>
      </c>
      <c r="M93" s="24">
        <v>5</v>
      </c>
      <c r="N93" s="115">
        <v>3</v>
      </c>
    </row>
    <row r="94" spans="2:25" ht="13.5" customHeight="1" x14ac:dyDescent="0.2">
      <c r="B94" s="1">
        <f t="shared" si="5"/>
        <v>84</v>
      </c>
      <c r="C94" s="6"/>
      <c r="D94" s="6"/>
      <c r="E94" s="123"/>
      <c r="F94" s="123" t="s">
        <v>34</v>
      </c>
      <c r="G94" s="123"/>
      <c r="H94" s="123"/>
      <c r="I94" s="123"/>
      <c r="J94" s="123"/>
      <c r="K94" s="24">
        <v>1</v>
      </c>
      <c r="L94" s="24"/>
      <c r="M94" s="24" t="s">
        <v>148</v>
      </c>
      <c r="N94" s="115"/>
    </row>
    <row r="95" spans="2:25" ht="13.5" customHeight="1" thickBot="1" x14ac:dyDescent="0.25">
      <c r="B95" s="1">
        <f t="shared" si="5"/>
        <v>85</v>
      </c>
      <c r="C95" s="2" t="s">
        <v>132</v>
      </c>
      <c r="D95" s="2" t="s">
        <v>186</v>
      </c>
      <c r="E95" s="123"/>
      <c r="F95" s="123" t="s">
        <v>187</v>
      </c>
      <c r="G95" s="123"/>
      <c r="H95" s="123"/>
      <c r="I95" s="123"/>
      <c r="J95" s="123"/>
      <c r="K95" s="24" t="s">
        <v>148</v>
      </c>
      <c r="L95" s="24"/>
      <c r="M95" s="24"/>
      <c r="N95" s="115">
        <v>1</v>
      </c>
    </row>
    <row r="96" spans="2:25" ht="13.95" customHeight="1" x14ac:dyDescent="0.2">
      <c r="B96" s="83"/>
      <c r="C96" s="84"/>
      <c r="D96" s="84"/>
      <c r="E96" s="23"/>
      <c r="F96" s="23"/>
      <c r="G96" s="23"/>
      <c r="H96" s="23"/>
      <c r="I96" s="23"/>
      <c r="J96" s="23"/>
      <c r="K96" s="23"/>
      <c r="L96" s="23"/>
      <c r="M96" s="23"/>
      <c r="N96" s="23"/>
      <c r="U96">
        <f>COUNTA(K11:K109)</f>
        <v>70</v>
      </c>
      <c r="V96">
        <f>COUNTA(L11:L109)</f>
        <v>63</v>
      </c>
      <c r="W96">
        <f>COUNTA(M11:M109)</f>
        <v>76</v>
      </c>
      <c r="X96">
        <f>COUNTA(N11:N109)</f>
        <v>71</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SUM(U11:U26,K27:K109)</f>
        <v>20596</v>
      </c>
      <c r="V100">
        <f>SUM(V11:V26,L27:L109)</f>
        <v>34122</v>
      </c>
      <c r="W100">
        <f>SUM(W11:W26,M27:M109)</f>
        <v>21540</v>
      </c>
      <c r="X100">
        <f>SUM(X11:X26,N27:N109)</f>
        <v>9637</v>
      </c>
    </row>
    <row r="101" spans="2:24" ht="18" customHeight="1" thickBot="1" x14ac:dyDescent="0.25">
      <c r="B101" s="73"/>
      <c r="C101" s="9"/>
      <c r="D101" s="147" t="s">
        <v>2</v>
      </c>
      <c r="E101" s="147"/>
      <c r="F101" s="147"/>
      <c r="G101" s="147"/>
      <c r="H101" s="9"/>
      <c r="I101" s="9"/>
      <c r="J101" s="75"/>
      <c r="K101" s="31" t="str">
        <f>K5</f>
        <v>2022.11.1</v>
      </c>
      <c r="L101" s="31" t="str">
        <f>L5</f>
        <v>2022.11.1</v>
      </c>
      <c r="M101" s="31" t="str">
        <f>M5</f>
        <v>2022.11.1</v>
      </c>
      <c r="N101" s="50" t="str">
        <f>N5</f>
        <v>2022.11.1</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5" customHeight="1" x14ac:dyDescent="0.2">
      <c r="B103" s="1">
        <f>B95+1</f>
        <v>86</v>
      </c>
      <c r="C103" s="6" t="s">
        <v>388</v>
      </c>
      <c r="D103" s="2" t="s">
        <v>35</v>
      </c>
      <c r="E103" s="123"/>
      <c r="F103" s="123" t="s">
        <v>112</v>
      </c>
      <c r="G103" s="123"/>
      <c r="H103" s="123"/>
      <c r="I103" s="123"/>
      <c r="J103" s="123"/>
      <c r="K103" s="24">
        <v>1</v>
      </c>
      <c r="L103" s="24">
        <v>2</v>
      </c>
      <c r="M103" s="24">
        <v>1</v>
      </c>
      <c r="N103" s="115">
        <v>2</v>
      </c>
    </row>
    <row r="104" spans="2:24" ht="13.5" customHeight="1" x14ac:dyDescent="0.2">
      <c r="B104" s="1">
        <f t="shared" ref="B104:B109" si="6">B103+1</f>
        <v>87</v>
      </c>
      <c r="C104" s="6"/>
      <c r="D104" s="7"/>
      <c r="E104" s="123"/>
      <c r="F104" s="123" t="s">
        <v>36</v>
      </c>
      <c r="G104" s="123"/>
      <c r="H104" s="123"/>
      <c r="I104" s="123"/>
      <c r="J104" s="123"/>
      <c r="K104" s="24">
        <v>25</v>
      </c>
      <c r="L104" s="24">
        <v>75</v>
      </c>
      <c r="M104" s="24">
        <v>25</v>
      </c>
      <c r="N104" s="115">
        <v>30</v>
      </c>
    </row>
    <row r="105" spans="2:24" ht="13.5" customHeight="1" x14ac:dyDescent="0.2">
      <c r="B105" s="1">
        <f t="shared" si="6"/>
        <v>88</v>
      </c>
      <c r="C105" s="7"/>
      <c r="D105" s="8" t="s">
        <v>37</v>
      </c>
      <c r="E105" s="123"/>
      <c r="F105" s="123" t="s">
        <v>38</v>
      </c>
      <c r="G105" s="123"/>
      <c r="H105" s="123"/>
      <c r="I105" s="123"/>
      <c r="J105" s="123"/>
      <c r="K105" s="24">
        <v>70</v>
      </c>
      <c r="L105" s="24">
        <v>25</v>
      </c>
      <c r="M105" s="24">
        <v>25</v>
      </c>
      <c r="N105" s="115">
        <v>50</v>
      </c>
    </row>
    <row r="106" spans="2:24" ht="13.5" customHeight="1" x14ac:dyDescent="0.2">
      <c r="B106" s="1">
        <f t="shared" si="6"/>
        <v>89</v>
      </c>
      <c r="C106" s="2" t="s">
        <v>0</v>
      </c>
      <c r="D106" s="8" t="s">
        <v>39</v>
      </c>
      <c r="E106" s="123"/>
      <c r="F106" s="123" t="s">
        <v>40</v>
      </c>
      <c r="G106" s="123"/>
      <c r="H106" s="123"/>
      <c r="I106" s="123"/>
      <c r="J106" s="123"/>
      <c r="K106" s="24"/>
      <c r="L106" s="24"/>
      <c r="M106" s="24">
        <v>25</v>
      </c>
      <c r="N106" s="115">
        <v>15</v>
      </c>
      <c r="U106">
        <f>COUNTA(K90:K106)</f>
        <v>9</v>
      </c>
      <c r="V106">
        <f>COUNTA(L90:L106)</f>
        <v>8</v>
      </c>
      <c r="W106">
        <f>COUNTA(M90:M106)</f>
        <v>11</v>
      </c>
      <c r="X106">
        <f>COUNTA(N90:N106)</f>
        <v>11</v>
      </c>
    </row>
    <row r="107" spans="2:24" ht="13.5" customHeight="1" x14ac:dyDescent="0.2">
      <c r="B107" s="1">
        <f t="shared" si="6"/>
        <v>90</v>
      </c>
      <c r="C107" s="152" t="s">
        <v>41</v>
      </c>
      <c r="D107" s="153"/>
      <c r="E107" s="123"/>
      <c r="F107" s="123" t="s">
        <v>42</v>
      </c>
      <c r="G107" s="123"/>
      <c r="H107" s="123"/>
      <c r="I107" s="123"/>
      <c r="J107" s="123"/>
      <c r="K107" s="24"/>
      <c r="L107" s="24">
        <v>150</v>
      </c>
      <c r="M107" s="24">
        <v>50</v>
      </c>
      <c r="N107" s="115">
        <v>100</v>
      </c>
    </row>
    <row r="108" spans="2:24" ht="13.5" customHeight="1" x14ac:dyDescent="0.2">
      <c r="B108" s="1">
        <f t="shared" si="6"/>
        <v>91</v>
      </c>
      <c r="C108" s="3"/>
      <c r="D108" s="82"/>
      <c r="E108" s="123"/>
      <c r="F108" s="123" t="s">
        <v>43</v>
      </c>
      <c r="G108" s="123"/>
      <c r="H108" s="123"/>
      <c r="I108" s="123"/>
      <c r="J108" s="123"/>
      <c r="K108" s="24">
        <v>75</v>
      </c>
      <c r="L108" s="24">
        <v>100</v>
      </c>
      <c r="M108" s="24">
        <v>150</v>
      </c>
      <c r="N108" s="115">
        <v>75</v>
      </c>
    </row>
    <row r="109" spans="2:24" ht="13.95" customHeight="1" thickBot="1" x14ac:dyDescent="0.25">
      <c r="B109" s="138">
        <f t="shared" si="6"/>
        <v>92</v>
      </c>
      <c r="C109" s="139"/>
      <c r="D109" s="140"/>
      <c r="E109" s="9"/>
      <c r="F109" s="9" t="s">
        <v>74</v>
      </c>
      <c r="G109" s="9"/>
      <c r="H109" s="9"/>
      <c r="I109" s="9"/>
      <c r="J109" s="9"/>
      <c r="K109" s="141">
        <v>100</v>
      </c>
      <c r="L109" s="141">
        <v>200</v>
      </c>
      <c r="M109" s="141">
        <v>50</v>
      </c>
      <c r="N109" s="142">
        <v>75</v>
      </c>
    </row>
    <row r="110" spans="2:24" ht="19.95" customHeight="1" thickTop="1" x14ac:dyDescent="0.2">
      <c r="B110" s="154" t="s">
        <v>45</v>
      </c>
      <c r="C110" s="155"/>
      <c r="D110" s="155"/>
      <c r="E110" s="155"/>
      <c r="F110" s="155"/>
      <c r="G110" s="155"/>
      <c r="H110" s="155"/>
      <c r="I110" s="155"/>
      <c r="J110" s="80"/>
      <c r="K110" s="32">
        <f>SUM(K111:K119)</f>
        <v>20596</v>
      </c>
      <c r="L110" s="32">
        <f>SUM(L111:L119)</f>
        <v>34122</v>
      </c>
      <c r="M110" s="32">
        <f>SUM(M111:M119)</f>
        <v>21540</v>
      </c>
      <c r="N110" s="143">
        <f>SUM(N111:N119)</f>
        <v>9637</v>
      </c>
    </row>
    <row r="111" spans="2:24" ht="13.95" customHeight="1" x14ac:dyDescent="0.2">
      <c r="B111" s="156" t="s">
        <v>46</v>
      </c>
      <c r="C111" s="157"/>
      <c r="D111" s="158"/>
      <c r="E111" s="12"/>
      <c r="F111" s="13"/>
      <c r="G111" s="149" t="s">
        <v>13</v>
      </c>
      <c r="H111" s="149"/>
      <c r="I111" s="13"/>
      <c r="J111" s="14"/>
      <c r="K111" s="4">
        <f>SUM(U$11:U$26)</f>
        <v>150</v>
      </c>
      <c r="L111" s="4">
        <f>SUM(V$11:V$26)</f>
        <v>1045</v>
      </c>
      <c r="M111" s="4">
        <f>SUM(W$11:W$26)</f>
        <v>728</v>
      </c>
      <c r="N111" s="5">
        <f>SUM(X$11:X$26)</f>
        <v>2490</v>
      </c>
    </row>
    <row r="112" spans="2:24" ht="13.95" customHeight="1" x14ac:dyDescent="0.2">
      <c r="B112" s="86"/>
      <c r="C112" s="64"/>
      <c r="D112" s="87"/>
      <c r="E112" s="15"/>
      <c r="F112" s="123"/>
      <c r="G112" s="149" t="s">
        <v>25</v>
      </c>
      <c r="H112" s="149"/>
      <c r="I112" s="119"/>
      <c r="J112" s="16"/>
      <c r="K112" s="4">
        <f>SUM(K$27)</f>
        <v>5100</v>
      </c>
      <c r="L112" s="4">
        <f>SUM(L$27)</f>
        <v>2250</v>
      </c>
      <c r="M112" s="4">
        <f>SUM(M$27)</f>
        <v>950</v>
      </c>
      <c r="N112" s="5">
        <f>SUM(N$27)</f>
        <v>400</v>
      </c>
    </row>
    <row r="113" spans="2:14" ht="13.95" customHeight="1" x14ac:dyDescent="0.2">
      <c r="B113" s="86"/>
      <c r="C113" s="64"/>
      <c r="D113" s="87"/>
      <c r="E113" s="15"/>
      <c r="F113" s="123"/>
      <c r="G113" s="149" t="s">
        <v>27</v>
      </c>
      <c r="H113" s="149"/>
      <c r="I113" s="13"/>
      <c r="J113" s="14"/>
      <c r="K113" s="4">
        <f>SUM(K$28:K$29)</f>
        <v>30</v>
      </c>
      <c r="L113" s="4">
        <f>SUM(L$28:L$29)</f>
        <v>0</v>
      </c>
      <c r="M113" s="4">
        <f>SUM(M$28:M$29)</f>
        <v>25</v>
      </c>
      <c r="N113" s="5">
        <f>SUM(N$28:N$29)</f>
        <v>11</v>
      </c>
    </row>
    <row r="114" spans="2:14" ht="13.95" customHeight="1" x14ac:dyDescent="0.2">
      <c r="B114" s="86"/>
      <c r="C114" s="64"/>
      <c r="D114" s="87"/>
      <c r="E114" s="15"/>
      <c r="F114" s="123"/>
      <c r="G114" s="149" t="s">
        <v>79</v>
      </c>
      <c r="H114" s="149"/>
      <c r="I114" s="13"/>
      <c r="J114" s="14"/>
      <c r="K114" s="4">
        <f>SUM(K$30:K$32)</f>
        <v>10</v>
      </c>
      <c r="L114" s="4">
        <f>SUM(L$30:L$32)</f>
        <v>25</v>
      </c>
      <c r="M114" s="4">
        <f>SUM(M$30:M$32)</f>
        <v>0</v>
      </c>
      <c r="N114" s="5">
        <f>SUM(N$30:N$32)</f>
        <v>15</v>
      </c>
    </row>
    <row r="115" spans="2:14" ht="13.95" customHeight="1" x14ac:dyDescent="0.2">
      <c r="B115" s="86"/>
      <c r="C115" s="64"/>
      <c r="D115" s="87"/>
      <c r="E115" s="15"/>
      <c r="F115" s="123"/>
      <c r="G115" s="149" t="s">
        <v>80</v>
      </c>
      <c r="H115" s="149"/>
      <c r="I115" s="13"/>
      <c r="J115" s="14"/>
      <c r="K115" s="4">
        <f>SUM(K34:K52)</f>
        <v>12425</v>
      </c>
      <c r="L115" s="4">
        <f>SUM(L$34:L$52)</f>
        <v>24676</v>
      </c>
      <c r="M115" s="4">
        <f>SUM(M$34:M$52)</f>
        <v>14905</v>
      </c>
      <c r="N115" s="5">
        <f>SUM(N$34:N$52)</f>
        <v>3171</v>
      </c>
    </row>
    <row r="116" spans="2:14" ht="13.95" customHeight="1" x14ac:dyDescent="0.2">
      <c r="B116" s="86"/>
      <c r="C116" s="64"/>
      <c r="D116" s="87"/>
      <c r="E116" s="15"/>
      <c r="F116" s="123"/>
      <c r="G116" s="149" t="s">
        <v>77</v>
      </c>
      <c r="H116" s="149"/>
      <c r="I116" s="13"/>
      <c r="J116" s="14"/>
      <c r="K116" s="4">
        <f>SUM(K$53:K$55)</f>
        <v>20</v>
      </c>
      <c r="L116" s="4">
        <f>SUM(L$53:L$55)</f>
        <v>50</v>
      </c>
      <c r="M116" s="4">
        <f>SUM(M$53:M$55)</f>
        <v>25</v>
      </c>
      <c r="N116" s="5">
        <f>SUM(N$53:N$55)</f>
        <v>40</v>
      </c>
    </row>
    <row r="117" spans="2:14" ht="13.95" customHeight="1" x14ac:dyDescent="0.2">
      <c r="B117" s="86"/>
      <c r="C117" s="64"/>
      <c r="D117" s="87"/>
      <c r="E117" s="15"/>
      <c r="F117" s="123"/>
      <c r="G117" s="149" t="s">
        <v>28</v>
      </c>
      <c r="H117" s="149"/>
      <c r="I117" s="13"/>
      <c r="J117" s="14"/>
      <c r="K117" s="4">
        <f>SUM(K$56:K$89)</f>
        <v>2579</v>
      </c>
      <c r="L117" s="4">
        <f>SUM(L$56:L$89)</f>
        <v>5509</v>
      </c>
      <c r="M117" s="4">
        <f>SUM(M$56:M$89)</f>
        <v>4564</v>
      </c>
      <c r="N117" s="5">
        <f>SUM(N$56:N$89)</f>
        <v>3151</v>
      </c>
    </row>
    <row r="118" spans="2:14" ht="13.95" customHeight="1" x14ac:dyDescent="0.2">
      <c r="B118" s="86"/>
      <c r="C118" s="64"/>
      <c r="D118" s="87"/>
      <c r="E118" s="15"/>
      <c r="F118" s="123"/>
      <c r="G118" s="149" t="s">
        <v>47</v>
      </c>
      <c r="H118" s="149"/>
      <c r="I118" s="13"/>
      <c r="J118" s="14"/>
      <c r="K118" s="4">
        <f>SUM(K$33:K$33,K$107:K$108)</f>
        <v>79</v>
      </c>
      <c r="L118" s="4">
        <f>SUM(L33:L33,L$107:L$108)</f>
        <v>253</v>
      </c>
      <c r="M118" s="4">
        <f>SUM(M33:M33,M$107:M$108)</f>
        <v>202</v>
      </c>
      <c r="N118" s="5">
        <f>SUM(N33:N33,N$107:N$108)</f>
        <v>175</v>
      </c>
    </row>
    <row r="119" spans="2:14" ht="13.95" customHeight="1" thickBot="1" x14ac:dyDescent="0.25">
      <c r="B119" s="88"/>
      <c r="C119" s="89"/>
      <c r="D119" s="90"/>
      <c r="E119" s="17"/>
      <c r="F119" s="9"/>
      <c r="G119" s="147" t="s">
        <v>44</v>
      </c>
      <c r="H119" s="147"/>
      <c r="I119" s="18"/>
      <c r="J119" s="19"/>
      <c r="K119" s="10">
        <f>SUM(K$90:K$106,K$109)</f>
        <v>203</v>
      </c>
      <c r="L119" s="10">
        <f>SUM(L$90:L$106,L$109)</f>
        <v>314</v>
      </c>
      <c r="M119" s="10">
        <f>SUM(M$90:M$106,M$109)</f>
        <v>141</v>
      </c>
      <c r="N119" s="11">
        <f>SUM(N$90:N$106,N$109)</f>
        <v>184</v>
      </c>
    </row>
    <row r="120" spans="2:14" ht="18" customHeight="1" thickTop="1" x14ac:dyDescent="0.2">
      <c r="B120" s="159" t="s">
        <v>48</v>
      </c>
      <c r="C120" s="160"/>
      <c r="D120" s="161"/>
      <c r="E120" s="91"/>
      <c r="F120" s="120"/>
      <c r="G120" s="162" t="s">
        <v>49</v>
      </c>
      <c r="H120" s="162"/>
      <c r="I120" s="120"/>
      <c r="J120" s="121"/>
      <c r="K120" s="35" t="s">
        <v>50</v>
      </c>
      <c r="L120" s="41"/>
      <c r="M120" s="41"/>
      <c r="N120" s="53"/>
    </row>
    <row r="121" spans="2:14" ht="18" customHeight="1" x14ac:dyDescent="0.2">
      <c r="B121" s="92"/>
      <c r="C121" s="93"/>
      <c r="D121" s="93"/>
      <c r="E121" s="94"/>
      <c r="F121" s="95"/>
      <c r="G121" s="96"/>
      <c r="H121" s="96"/>
      <c r="I121" s="95"/>
      <c r="J121" s="97"/>
      <c r="K121" s="36" t="s">
        <v>51</v>
      </c>
      <c r="L121" s="42"/>
      <c r="M121" s="42"/>
      <c r="N121" s="45"/>
    </row>
    <row r="122" spans="2:14" ht="18" customHeight="1" x14ac:dyDescent="0.2">
      <c r="B122" s="86"/>
      <c r="C122" s="64"/>
      <c r="D122" s="64"/>
      <c r="E122" s="98"/>
      <c r="F122" s="22"/>
      <c r="G122" s="163" t="s">
        <v>52</v>
      </c>
      <c r="H122" s="163"/>
      <c r="I122" s="118"/>
      <c r="J122" s="122"/>
      <c r="K122" s="37" t="s">
        <v>53</v>
      </c>
      <c r="L122" s="43"/>
      <c r="M122" s="47"/>
      <c r="N122" s="43"/>
    </row>
    <row r="123" spans="2:14" ht="18" customHeight="1" x14ac:dyDescent="0.2">
      <c r="B123" s="86"/>
      <c r="C123" s="64"/>
      <c r="D123" s="64"/>
      <c r="E123" s="99"/>
      <c r="F123" s="64"/>
      <c r="G123" s="100"/>
      <c r="H123" s="100"/>
      <c r="I123" s="93"/>
      <c r="J123" s="101"/>
      <c r="K123" s="38" t="s">
        <v>89</v>
      </c>
      <c r="L123" s="44"/>
      <c r="M123" s="26"/>
      <c r="N123" s="44"/>
    </row>
    <row r="124" spans="2:14" ht="18" customHeight="1" x14ac:dyDescent="0.2">
      <c r="B124" s="86"/>
      <c r="C124" s="64"/>
      <c r="D124" s="64"/>
      <c r="E124" s="99"/>
      <c r="F124" s="64"/>
      <c r="G124" s="100"/>
      <c r="H124" s="100"/>
      <c r="I124" s="93"/>
      <c r="J124" s="101"/>
      <c r="K124" s="38" t="s">
        <v>82</v>
      </c>
      <c r="L124" s="42"/>
      <c r="M124" s="26"/>
      <c r="N124" s="44"/>
    </row>
    <row r="125" spans="2:14" ht="18" customHeight="1" x14ac:dyDescent="0.2">
      <c r="B125" s="86"/>
      <c r="C125" s="64"/>
      <c r="D125" s="64"/>
      <c r="E125" s="98"/>
      <c r="F125" s="22"/>
      <c r="G125" s="163" t="s">
        <v>54</v>
      </c>
      <c r="H125" s="163"/>
      <c r="I125" s="118"/>
      <c r="J125" s="122"/>
      <c r="K125" s="37" t="s">
        <v>93</v>
      </c>
      <c r="L125" s="43"/>
      <c r="M125" s="47"/>
      <c r="N125" s="43"/>
    </row>
    <row r="126" spans="2:14" ht="18" customHeight="1" x14ac:dyDescent="0.2">
      <c r="B126" s="86"/>
      <c r="C126" s="64"/>
      <c r="D126" s="64"/>
      <c r="E126" s="99"/>
      <c r="F126" s="64"/>
      <c r="G126" s="100"/>
      <c r="H126" s="100"/>
      <c r="I126" s="93"/>
      <c r="J126" s="101"/>
      <c r="K126" s="38" t="s">
        <v>90</v>
      </c>
      <c r="L126" s="44"/>
      <c r="M126" s="26"/>
      <c r="N126" s="44"/>
    </row>
    <row r="127" spans="2:14" ht="18" customHeight="1" x14ac:dyDescent="0.2">
      <c r="B127" s="86"/>
      <c r="C127" s="64"/>
      <c r="D127" s="64"/>
      <c r="E127" s="99"/>
      <c r="F127" s="64"/>
      <c r="G127" s="100"/>
      <c r="H127" s="100"/>
      <c r="I127" s="93"/>
      <c r="J127" s="101"/>
      <c r="K127" s="38" t="s">
        <v>91</v>
      </c>
      <c r="L127" s="44"/>
      <c r="M127" s="44"/>
      <c r="N127" s="44"/>
    </row>
    <row r="128" spans="2:14" ht="18" customHeight="1" x14ac:dyDescent="0.2">
      <c r="B128" s="86"/>
      <c r="C128" s="64"/>
      <c r="D128" s="64"/>
      <c r="E128" s="78"/>
      <c r="F128" s="79"/>
      <c r="G128" s="96"/>
      <c r="H128" s="96"/>
      <c r="I128" s="95"/>
      <c r="J128" s="97"/>
      <c r="K128" s="38" t="s">
        <v>92</v>
      </c>
      <c r="L128" s="45"/>
      <c r="M128" s="42"/>
      <c r="N128" s="45"/>
    </row>
    <row r="129" spans="2:14" ht="18" customHeight="1" x14ac:dyDescent="0.2">
      <c r="B129" s="102"/>
      <c r="C129" s="79"/>
      <c r="D129" s="79"/>
      <c r="E129" s="15"/>
      <c r="F129" s="123"/>
      <c r="G129" s="149" t="s">
        <v>55</v>
      </c>
      <c r="H129" s="149"/>
      <c r="I129" s="13"/>
      <c r="J129" s="14"/>
      <c r="K129" s="27" t="s">
        <v>161</v>
      </c>
      <c r="L129" s="46"/>
      <c r="M129" s="48"/>
      <c r="N129" s="46"/>
    </row>
    <row r="130" spans="2:14" ht="18" customHeight="1" x14ac:dyDescent="0.2">
      <c r="B130" s="156" t="s">
        <v>56</v>
      </c>
      <c r="C130" s="157"/>
      <c r="D130" s="157"/>
      <c r="E130" s="22"/>
      <c r="F130" s="22"/>
      <c r="G130" s="22"/>
      <c r="H130" s="22"/>
      <c r="I130" s="22"/>
      <c r="J130" s="22"/>
      <c r="K130" s="22"/>
      <c r="L130" s="22"/>
      <c r="M130" s="22"/>
      <c r="N130" s="54"/>
    </row>
    <row r="131" spans="2:14" ht="14.1" customHeight="1" x14ac:dyDescent="0.2">
      <c r="B131" s="103"/>
      <c r="C131" s="39" t="s">
        <v>57</v>
      </c>
      <c r="D131" s="104"/>
      <c r="E131" s="39"/>
      <c r="F131" s="39"/>
      <c r="G131" s="39"/>
      <c r="H131" s="39"/>
      <c r="I131" s="39"/>
      <c r="J131" s="39"/>
      <c r="K131" s="39"/>
      <c r="L131" s="39"/>
      <c r="M131" s="39"/>
      <c r="N131" s="55"/>
    </row>
    <row r="132" spans="2:14" ht="14.1" customHeight="1" x14ac:dyDescent="0.2">
      <c r="B132" s="103"/>
      <c r="C132" s="39" t="s">
        <v>58</v>
      </c>
      <c r="D132" s="104"/>
      <c r="E132" s="39"/>
      <c r="F132" s="39"/>
      <c r="G132" s="39"/>
      <c r="H132" s="39"/>
      <c r="I132" s="39"/>
      <c r="J132" s="39"/>
      <c r="K132" s="39"/>
      <c r="L132" s="39"/>
      <c r="M132" s="39"/>
      <c r="N132" s="55"/>
    </row>
    <row r="133" spans="2:14" ht="14.1" customHeight="1" x14ac:dyDescent="0.2">
      <c r="B133" s="103"/>
      <c r="C133" s="39" t="s">
        <v>59</v>
      </c>
      <c r="D133" s="104"/>
      <c r="E133" s="39"/>
      <c r="F133" s="39"/>
      <c r="G133" s="39"/>
      <c r="H133" s="39"/>
      <c r="I133" s="39"/>
      <c r="J133" s="39"/>
      <c r="K133" s="39"/>
      <c r="L133" s="39"/>
      <c r="M133" s="39"/>
      <c r="N133" s="55"/>
    </row>
    <row r="134" spans="2:14" ht="14.1" customHeight="1" x14ac:dyDescent="0.2">
      <c r="B134" s="103"/>
      <c r="C134" s="39" t="s">
        <v>122</v>
      </c>
      <c r="D134" s="104"/>
      <c r="E134" s="39"/>
      <c r="F134" s="39"/>
      <c r="G134" s="39"/>
      <c r="H134" s="39"/>
      <c r="I134" s="39"/>
      <c r="J134" s="39"/>
      <c r="K134" s="39"/>
      <c r="L134" s="39"/>
      <c r="M134" s="39"/>
      <c r="N134" s="55"/>
    </row>
    <row r="135" spans="2:14" ht="14.1" customHeight="1" x14ac:dyDescent="0.2">
      <c r="B135" s="105"/>
      <c r="C135" s="39" t="s">
        <v>123</v>
      </c>
      <c r="D135" s="39"/>
      <c r="E135" s="39"/>
      <c r="F135" s="39"/>
      <c r="G135" s="39"/>
      <c r="H135" s="39"/>
      <c r="I135" s="39"/>
      <c r="J135" s="39"/>
      <c r="K135" s="39"/>
      <c r="L135" s="39"/>
      <c r="M135" s="39"/>
      <c r="N135" s="55"/>
    </row>
    <row r="136" spans="2:14" ht="14.1" customHeight="1" x14ac:dyDescent="0.2">
      <c r="B136" s="105"/>
      <c r="C136" s="39" t="s">
        <v>119</v>
      </c>
      <c r="D136" s="39"/>
      <c r="E136" s="39"/>
      <c r="F136" s="39"/>
      <c r="G136" s="39"/>
      <c r="H136" s="39"/>
      <c r="I136" s="39"/>
      <c r="J136" s="39"/>
      <c r="K136" s="39"/>
      <c r="L136" s="39"/>
      <c r="M136" s="39"/>
      <c r="N136" s="55"/>
    </row>
    <row r="137" spans="2:14" ht="14.1" customHeight="1" x14ac:dyDescent="0.2">
      <c r="B137" s="105"/>
      <c r="C137" s="39" t="s">
        <v>87</v>
      </c>
      <c r="D137" s="39"/>
      <c r="E137" s="39"/>
      <c r="F137" s="39"/>
      <c r="G137" s="39"/>
      <c r="H137" s="39"/>
      <c r="I137" s="39"/>
      <c r="J137" s="39"/>
      <c r="K137" s="39"/>
      <c r="L137" s="39"/>
      <c r="M137" s="39"/>
      <c r="N137" s="55"/>
    </row>
    <row r="138" spans="2:14" ht="14.1" customHeight="1" x14ac:dyDescent="0.2">
      <c r="B138" s="105"/>
      <c r="C138" s="39" t="s">
        <v>88</v>
      </c>
      <c r="D138" s="39"/>
      <c r="E138" s="39"/>
      <c r="F138" s="39"/>
      <c r="G138" s="39"/>
      <c r="H138" s="39"/>
      <c r="I138" s="39"/>
      <c r="J138" s="39"/>
      <c r="K138" s="39"/>
      <c r="L138" s="39"/>
      <c r="M138" s="39"/>
      <c r="N138" s="55"/>
    </row>
    <row r="139" spans="2:14" ht="14.1" customHeight="1" x14ac:dyDescent="0.2">
      <c r="B139" s="105"/>
      <c r="C139" s="39" t="s">
        <v>78</v>
      </c>
      <c r="D139" s="39"/>
      <c r="E139" s="39"/>
      <c r="F139" s="39"/>
      <c r="G139" s="39"/>
      <c r="H139" s="39"/>
      <c r="I139" s="39"/>
      <c r="J139" s="39"/>
      <c r="K139" s="39"/>
      <c r="L139" s="39"/>
      <c r="M139" s="39"/>
      <c r="N139" s="55"/>
    </row>
    <row r="140" spans="2:14" ht="14.1" customHeight="1" x14ac:dyDescent="0.2">
      <c r="B140" s="105"/>
      <c r="C140" s="39" t="s">
        <v>128</v>
      </c>
      <c r="D140" s="39"/>
      <c r="E140" s="39"/>
      <c r="F140" s="39"/>
      <c r="G140" s="39"/>
      <c r="H140" s="39"/>
      <c r="I140" s="39"/>
      <c r="J140" s="39"/>
      <c r="K140" s="39"/>
      <c r="L140" s="39"/>
      <c r="M140" s="39"/>
      <c r="N140" s="55"/>
    </row>
    <row r="141" spans="2:14" ht="14.1" customHeight="1" x14ac:dyDescent="0.2">
      <c r="B141" s="105"/>
      <c r="C141" s="39" t="s">
        <v>124</v>
      </c>
      <c r="D141" s="39"/>
      <c r="E141" s="39"/>
      <c r="F141" s="39"/>
      <c r="G141" s="39"/>
      <c r="H141" s="39"/>
      <c r="I141" s="39"/>
      <c r="J141" s="39"/>
      <c r="K141" s="39"/>
      <c r="L141" s="39"/>
      <c r="M141" s="39"/>
      <c r="N141" s="55"/>
    </row>
    <row r="142" spans="2:14" ht="14.1" customHeight="1" x14ac:dyDescent="0.2">
      <c r="B142" s="105"/>
      <c r="C142" s="39" t="s">
        <v>125</v>
      </c>
      <c r="D142" s="39"/>
      <c r="E142" s="39"/>
      <c r="F142" s="39"/>
      <c r="G142" s="39"/>
      <c r="H142" s="39"/>
      <c r="I142" s="39"/>
      <c r="J142" s="39"/>
      <c r="K142" s="39"/>
      <c r="L142" s="39"/>
      <c r="M142" s="39"/>
      <c r="N142" s="55"/>
    </row>
    <row r="143" spans="2:14" ht="14.1" customHeight="1" x14ac:dyDescent="0.2">
      <c r="B143" s="105"/>
      <c r="C143" s="39" t="s">
        <v>126</v>
      </c>
      <c r="D143" s="39"/>
      <c r="E143" s="39"/>
      <c r="F143" s="39"/>
      <c r="G143" s="39"/>
      <c r="H143" s="39"/>
      <c r="I143" s="39"/>
      <c r="J143" s="39"/>
      <c r="K143" s="39"/>
      <c r="L143" s="39"/>
      <c r="M143" s="39"/>
      <c r="N143" s="55"/>
    </row>
    <row r="144" spans="2:14" ht="14.1" customHeight="1" x14ac:dyDescent="0.2">
      <c r="B144" s="105"/>
      <c r="C144" s="39" t="s">
        <v>115</v>
      </c>
      <c r="D144" s="39"/>
      <c r="E144" s="39"/>
      <c r="F144" s="39"/>
      <c r="G144" s="39"/>
      <c r="H144" s="39"/>
      <c r="I144" s="39"/>
      <c r="J144" s="39"/>
      <c r="K144" s="39"/>
      <c r="L144" s="39"/>
      <c r="M144" s="39"/>
      <c r="N144" s="55"/>
    </row>
    <row r="145" spans="2:14" ht="14.1" customHeight="1" x14ac:dyDescent="0.2">
      <c r="B145" s="105"/>
      <c r="C145" s="39" t="s">
        <v>127</v>
      </c>
      <c r="D145" s="39"/>
      <c r="E145" s="39"/>
      <c r="F145" s="39"/>
      <c r="G145" s="39"/>
      <c r="H145" s="39"/>
      <c r="I145" s="39"/>
      <c r="J145" s="39"/>
      <c r="K145" s="39"/>
      <c r="L145" s="39"/>
      <c r="M145" s="39"/>
      <c r="N145" s="55"/>
    </row>
    <row r="146" spans="2:14" ht="14.1" customHeight="1" x14ac:dyDescent="0.2">
      <c r="B146" s="105"/>
      <c r="C146" s="39" t="s">
        <v>188</v>
      </c>
      <c r="D146" s="39"/>
      <c r="E146" s="39"/>
      <c r="F146" s="39"/>
      <c r="G146" s="39"/>
      <c r="H146" s="39"/>
      <c r="I146" s="39"/>
      <c r="J146" s="39"/>
      <c r="K146" s="39"/>
      <c r="L146" s="39"/>
      <c r="M146" s="39"/>
      <c r="N146" s="55"/>
    </row>
    <row r="147" spans="2:14" ht="14.1" customHeight="1" x14ac:dyDescent="0.2">
      <c r="B147" s="105"/>
      <c r="C147" s="39" t="s">
        <v>121</v>
      </c>
      <c r="D147" s="39"/>
      <c r="E147" s="39"/>
      <c r="F147" s="39"/>
      <c r="G147" s="39"/>
      <c r="H147" s="39"/>
      <c r="I147" s="39"/>
      <c r="J147" s="39"/>
      <c r="K147" s="39"/>
      <c r="L147" s="39"/>
      <c r="M147" s="39"/>
      <c r="N147" s="55"/>
    </row>
    <row r="148" spans="2:14" x14ac:dyDescent="0.2">
      <c r="B148" s="106"/>
      <c r="C148" s="39" t="s">
        <v>134</v>
      </c>
      <c r="N148" s="63"/>
    </row>
    <row r="149" spans="2:14" x14ac:dyDescent="0.2">
      <c r="B149" s="106"/>
      <c r="C149" s="39" t="s">
        <v>130</v>
      </c>
      <c r="N149" s="63"/>
    </row>
    <row r="150" spans="2:14" ht="14.1" customHeight="1" x14ac:dyDescent="0.2">
      <c r="B150" s="105"/>
      <c r="C150" s="39" t="s">
        <v>104</v>
      </c>
      <c r="D150" s="39"/>
      <c r="E150" s="39"/>
      <c r="F150" s="39"/>
      <c r="G150" s="39"/>
      <c r="H150" s="39"/>
      <c r="I150" s="39"/>
      <c r="J150" s="39"/>
      <c r="K150" s="39"/>
      <c r="L150" s="39"/>
      <c r="M150" s="39"/>
      <c r="N150" s="55"/>
    </row>
    <row r="151" spans="2:14" ht="18" customHeight="1" x14ac:dyDescent="0.2">
      <c r="B151" s="105"/>
      <c r="C151" s="39" t="s">
        <v>60</v>
      </c>
      <c r="D151" s="39"/>
      <c r="E151" s="39"/>
      <c r="F151" s="39"/>
      <c r="G151" s="39"/>
      <c r="H151" s="39"/>
      <c r="I151" s="39"/>
      <c r="J151" s="39"/>
      <c r="K151" s="39"/>
      <c r="L151" s="39"/>
      <c r="M151" s="39"/>
      <c r="N151" s="55"/>
    </row>
    <row r="152" spans="2:14" x14ac:dyDescent="0.2">
      <c r="B152" s="106"/>
      <c r="C152" s="39" t="s">
        <v>120</v>
      </c>
      <c r="N152" s="63"/>
    </row>
    <row r="153" spans="2:14" x14ac:dyDescent="0.2">
      <c r="B153" s="106"/>
      <c r="C153" s="39" t="s">
        <v>139</v>
      </c>
      <c r="N153" s="63"/>
    </row>
    <row r="154" spans="2:14" ht="13.8" thickBot="1" x14ac:dyDescent="0.25">
      <c r="B154" s="107"/>
      <c r="C154" s="40" t="s">
        <v>131</v>
      </c>
      <c r="D154" s="61"/>
      <c r="E154" s="61"/>
      <c r="F154" s="61"/>
      <c r="G154" s="61"/>
      <c r="H154" s="61"/>
      <c r="I154" s="61"/>
      <c r="J154" s="61"/>
      <c r="K154" s="61"/>
      <c r="L154" s="61"/>
      <c r="M154" s="61"/>
      <c r="N154" s="62"/>
    </row>
  </sheetData>
  <mergeCells count="28">
    <mergeCell ref="G122:H122"/>
    <mergeCell ref="G125:H125"/>
    <mergeCell ref="G129:H129"/>
    <mergeCell ref="B130:D130"/>
    <mergeCell ref="G116:H116"/>
    <mergeCell ref="G117:H117"/>
    <mergeCell ref="G118:H118"/>
    <mergeCell ref="G119:H119"/>
    <mergeCell ref="B120:D120"/>
    <mergeCell ref="G120:H120"/>
    <mergeCell ref="G115:H115"/>
    <mergeCell ref="G10:H10"/>
    <mergeCell ref="D100:G100"/>
    <mergeCell ref="D101:G101"/>
    <mergeCell ref="G102:H102"/>
    <mergeCell ref="C107:D107"/>
    <mergeCell ref="B110:I110"/>
    <mergeCell ref="B111:D111"/>
    <mergeCell ref="G111:H111"/>
    <mergeCell ref="G112:H112"/>
    <mergeCell ref="G113:H113"/>
    <mergeCell ref="G114:H114"/>
    <mergeCell ref="D9:F9"/>
    <mergeCell ref="D4:G4"/>
    <mergeCell ref="D5:G5"/>
    <mergeCell ref="D6:G6"/>
    <mergeCell ref="D7:F7"/>
    <mergeCell ref="D8:F8"/>
  </mergeCells>
  <phoneticPr fontId="23"/>
  <conditionalFormatting sqref="O11:O95">
    <cfRule type="expression" dxfId="19" priority="1" stopIfTrue="1">
      <formula>COUNTBLANK(K11:N11)=4</formula>
    </cfRule>
  </conditionalFormatting>
  <conditionalFormatting sqref="O103:O109">
    <cfRule type="expression" dxfId="18" priority="3"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B1:AC139"/>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420</v>
      </c>
      <c r="L5" s="29" t="str">
        <f>K5</f>
        <v>2022.11.25</v>
      </c>
      <c r="M5" s="29" t="str">
        <f>K5</f>
        <v>2022.11.25</v>
      </c>
      <c r="N5" s="113" t="str">
        <f>K5</f>
        <v>2022.11.25</v>
      </c>
    </row>
    <row r="6" spans="2:24" ht="18" customHeight="1" x14ac:dyDescent="0.2">
      <c r="B6" s="68"/>
      <c r="C6" s="123"/>
      <c r="D6" s="149" t="s">
        <v>3</v>
      </c>
      <c r="E6" s="149"/>
      <c r="F6" s="149"/>
      <c r="G6" s="149"/>
      <c r="H6" s="123"/>
      <c r="I6" s="123"/>
      <c r="J6" s="69"/>
      <c r="K6" s="108">
        <v>0.4597222222222222</v>
      </c>
      <c r="L6" s="108">
        <v>0.40416666666666662</v>
      </c>
      <c r="M6" s="108">
        <v>0.3888888888888889</v>
      </c>
      <c r="N6" s="109">
        <v>0.5083333333333333</v>
      </c>
    </row>
    <row r="7" spans="2:24" ht="18" customHeight="1" x14ac:dyDescent="0.2">
      <c r="B7" s="68"/>
      <c r="C7" s="123"/>
      <c r="D7" s="149" t="s">
        <v>4</v>
      </c>
      <c r="E7" s="150"/>
      <c r="F7" s="150"/>
      <c r="G7" s="70" t="s">
        <v>5</v>
      </c>
      <c r="H7" s="123"/>
      <c r="I7" s="123"/>
      <c r="J7" s="69"/>
      <c r="K7" s="110">
        <v>2.1800000000000002</v>
      </c>
      <c r="L7" s="110">
        <v>1.43</v>
      </c>
      <c r="M7" s="110">
        <v>1.52</v>
      </c>
      <c r="N7" s="111">
        <v>1.49</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249</v>
      </c>
      <c r="G11" s="123"/>
      <c r="H11" s="123"/>
      <c r="I11" s="123"/>
      <c r="J11" s="123"/>
      <c r="K11" s="20"/>
      <c r="L11" s="20"/>
      <c r="M11" s="20"/>
      <c r="N11" s="21" t="s">
        <v>421</v>
      </c>
      <c r="P11" t="s">
        <v>14</v>
      </c>
      <c r="Q11">
        <f t="shared" ref="Q11:T13" si="0">IF(K11="",0,VALUE(MID(K11,2,LEN(K11)-2)))</f>
        <v>0</v>
      </c>
      <c r="R11">
        <f t="shared" si="0"/>
        <v>0</v>
      </c>
      <c r="S11">
        <f t="shared" si="0"/>
        <v>0</v>
      </c>
      <c r="T11">
        <f t="shared" si="0"/>
        <v>6</v>
      </c>
      <c r="U11">
        <f t="shared" ref="U11:X20" si="1">IF(K11="＋",0,IF(K11="(＋)",0,ABS(K11)))</f>
        <v>0</v>
      </c>
      <c r="V11">
        <f t="shared" si="1"/>
        <v>0</v>
      </c>
      <c r="W11">
        <f t="shared" si="1"/>
        <v>0</v>
      </c>
      <c r="X11">
        <f t="shared" si="1"/>
        <v>6</v>
      </c>
    </row>
    <row r="12" spans="2:24" ht="13.5" customHeight="1" x14ac:dyDescent="0.2">
      <c r="B12" s="1">
        <f t="shared" ref="B12" si="2">B11+1</f>
        <v>2</v>
      </c>
      <c r="C12" s="3"/>
      <c r="D12" s="6"/>
      <c r="E12" s="123"/>
      <c r="F12" s="123" t="s">
        <v>135</v>
      </c>
      <c r="G12" s="123"/>
      <c r="H12" s="123"/>
      <c r="I12" s="123"/>
      <c r="J12" s="123"/>
      <c r="K12" s="20" t="s">
        <v>149</v>
      </c>
      <c r="L12" s="20" t="s">
        <v>149</v>
      </c>
      <c r="M12" s="20"/>
      <c r="N12" s="21"/>
      <c r="P12" t="s">
        <v>14</v>
      </c>
      <c r="Q12" t="e">
        <f t="shared" si="0"/>
        <v>#VALUE!</v>
      </c>
      <c r="R12" t="e">
        <f t="shared" si="0"/>
        <v>#VALUE!</v>
      </c>
      <c r="S12">
        <f t="shared" si="0"/>
        <v>0</v>
      </c>
      <c r="T12">
        <f t="shared" si="0"/>
        <v>0</v>
      </c>
      <c r="U12">
        <f t="shared" si="1"/>
        <v>0</v>
      </c>
      <c r="V12">
        <f t="shared" si="1"/>
        <v>0</v>
      </c>
      <c r="W12">
        <f t="shared" si="1"/>
        <v>0</v>
      </c>
      <c r="X12">
        <f t="shared" si="1"/>
        <v>0</v>
      </c>
    </row>
    <row r="13" spans="2:24" ht="13.5" customHeight="1" x14ac:dyDescent="0.2">
      <c r="B13" s="1">
        <f>B12+1</f>
        <v>3</v>
      </c>
      <c r="C13" s="3"/>
      <c r="D13" s="6"/>
      <c r="E13" s="123"/>
      <c r="F13" s="123" t="s">
        <v>191</v>
      </c>
      <c r="G13" s="123"/>
      <c r="H13" s="123"/>
      <c r="I13" s="123"/>
      <c r="J13" s="123"/>
      <c r="K13" s="20" t="s">
        <v>151</v>
      </c>
      <c r="L13" s="20"/>
      <c r="M13" s="20" t="s">
        <v>149</v>
      </c>
      <c r="N13" s="21" t="s">
        <v>151</v>
      </c>
      <c r="P13" t="s">
        <v>14</v>
      </c>
      <c r="Q13">
        <f>IF(K13="",0,VALUE(MID(K13,2,LEN(K13)-2)))</f>
        <v>25</v>
      </c>
      <c r="R13">
        <f t="shared" si="0"/>
        <v>0</v>
      </c>
      <c r="S13" t="e">
        <f t="shared" si="0"/>
        <v>#VALUE!</v>
      </c>
      <c r="T13">
        <f t="shared" si="0"/>
        <v>25</v>
      </c>
      <c r="U13">
        <f>IF(K13="＋",0,IF(K13="(＋)",0,ABS(K13)))</f>
        <v>25</v>
      </c>
      <c r="V13">
        <f t="shared" si="1"/>
        <v>0</v>
      </c>
      <c r="W13">
        <f t="shared" si="1"/>
        <v>0</v>
      </c>
      <c r="X13">
        <f t="shared" si="1"/>
        <v>25</v>
      </c>
    </row>
    <row r="14" spans="2:24" ht="13.95" customHeight="1" x14ac:dyDescent="0.2">
      <c r="B14" s="1">
        <f t="shared" ref="B14:B77" si="3">B13+1</f>
        <v>4</v>
      </c>
      <c r="C14" s="3"/>
      <c r="D14" s="6"/>
      <c r="E14" s="123"/>
      <c r="F14" s="123" t="s">
        <v>197</v>
      </c>
      <c r="G14" s="123"/>
      <c r="H14" s="123"/>
      <c r="I14" s="123"/>
      <c r="J14" s="123"/>
      <c r="K14" s="20" t="s">
        <v>151</v>
      </c>
      <c r="L14" s="20" t="s">
        <v>149</v>
      </c>
      <c r="M14" s="20"/>
      <c r="N14" s="21"/>
      <c r="P14" s="81" t="s">
        <v>15</v>
      </c>
      <c r="Q14" t="str">
        <f>K14</f>
        <v>(25)</v>
      </c>
      <c r="R14" t="str">
        <f>L14</f>
        <v>(＋)</v>
      </c>
      <c r="S14">
        <f>M14</f>
        <v>0</v>
      </c>
      <c r="T14">
        <f>N14</f>
        <v>0</v>
      </c>
      <c r="U14">
        <f t="shared" si="1"/>
        <v>25</v>
      </c>
      <c r="V14">
        <f>IF(L14="＋",0,IF(L14="(＋)",0,ABS(L14)))</f>
        <v>0</v>
      </c>
      <c r="W14">
        <f t="shared" si="1"/>
        <v>0</v>
      </c>
      <c r="X14">
        <f t="shared" si="1"/>
        <v>0</v>
      </c>
    </row>
    <row r="15" spans="2:24" ht="13.95" customHeight="1" x14ac:dyDescent="0.2">
      <c r="B15" s="1">
        <f t="shared" si="3"/>
        <v>5</v>
      </c>
      <c r="C15" s="3"/>
      <c r="D15" s="6"/>
      <c r="E15" s="123"/>
      <c r="F15" s="123" t="s">
        <v>202</v>
      </c>
      <c r="G15" s="123"/>
      <c r="H15" s="123"/>
      <c r="I15" s="123"/>
      <c r="J15" s="123"/>
      <c r="K15" s="20" t="s">
        <v>422</v>
      </c>
      <c r="L15" s="20" t="s">
        <v>423</v>
      </c>
      <c r="M15" s="20" t="s">
        <v>148</v>
      </c>
      <c r="N15" s="21" t="s">
        <v>148</v>
      </c>
      <c r="P15" t="s">
        <v>14</v>
      </c>
      <c r="Q15">
        <f>IF(K15="",0,VALUE(MID(K15,2,LEN(K15)-2)))</f>
        <v>6</v>
      </c>
      <c r="R15">
        <f>IF(L15="",0,VALUE(MID(L15,2,LEN(L15)-2)))</f>
        <v>4</v>
      </c>
      <c r="S15" t="e">
        <f>IF(M15="",0,VALUE(MID(M15,2,LEN(M15)-2)))</f>
        <v>#VALUE!</v>
      </c>
      <c r="T15" t="e">
        <f>IF(N15="",0,VALUE(MID(N15,2,LEN(N15)-2)))</f>
        <v>#VALUE!</v>
      </c>
      <c r="U15">
        <f>IF(K15="＋",0,IF(K15="(＋)",0,ABS(K15)))</f>
        <v>165</v>
      </c>
      <c r="V15">
        <f>IF(L15="＋",0,IF(L15="(＋)",0,ABS(L15)))</f>
        <v>845</v>
      </c>
      <c r="W15">
        <f>IF(M15="＋",0,IF(M15="(＋)",0,ABS(M15)))</f>
        <v>0</v>
      </c>
      <c r="X15">
        <f>IF(N15="＋",0,IF(N15="(＋)",0,ABS(N15)))</f>
        <v>0</v>
      </c>
    </row>
    <row r="16" spans="2:24" ht="13.5" customHeight="1" x14ac:dyDescent="0.2">
      <c r="B16" s="1">
        <f t="shared" si="3"/>
        <v>6</v>
      </c>
      <c r="C16" s="3"/>
      <c r="D16" s="6"/>
      <c r="E16" s="123"/>
      <c r="F16" s="123" t="s">
        <v>204</v>
      </c>
      <c r="G16" s="123"/>
      <c r="H16" s="123"/>
      <c r="I16" s="123"/>
      <c r="J16" s="123"/>
      <c r="K16" s="20"/>
      <c r="L16" s="20"/>
      <c r="M16" s="20" t="s">
        <v>148</v>
      </c>
      <c r="N16" s="21" t="s">
        <v>148</v>
      </c>
      <c r="P16" t="s">
        <v>14</v>
      </c>
      <c r="Q16">
        <f t="shared" ref="Q16:T18" si="4">IF(K16="",0,VALUE(MID(K16,2,LEN(K16)-2)))</f>
        <v>0</v>
      </c>
      <c r="R16">
        <f t="shared" si="4"/>
        <v>0</v>
      </c>
      <c r="S16" t="e">
        <f t="shared" si="4"/>
        <v>#VALUE!</v>
      </c>
      <c r="T16" t="e">
        <f t="shared" si="4"/>
        <v>#VALUE!</v>
      </c>
      <c r="U16">
        <f t="shared" si="1"/>
        <v>0</v>
      </c>
      <c r="V16">
        <f t="shared" si="1"/>
        <v>0</v>
      </c>
      <c r="W16">
        <f t="shared" si="1"/>
        <v>0</v>
      </c>
      <c r="X16">
        <f t="shared" si="1"/>
        <v>0</v>
      </c>
    </row>
    <row r="17" spans="2:24" ht="13.95" customHeight="1" x14ac:dyDescent="0.2">
      <c r="B17" s="1">
        <f t="shared" si="3"/>
        <v>7</v>
      </c>
      <c r="C17" s="3"/>
      <c r="D17" s="6"/>
      <c r="E17" s="123"/>
      <c r="F17" s="123" t="s">
        <v>140</v>
      </c>
      <c r="G17" s="123"/>
      <c r="H17" s="123"/>
      <c r="I17" s="123"/>
      <c r="J17" s="123"/>
      <c r="K17" s="20"/>
      <c r="L17" s="20" t="s">
        <v>149</v>
      </c>
      <c r="M17" s="20" t="s">
        <v>167</v>
      </c>
      <c r="N17" s="21" t="s">
        <v>151</v>
      </c>
      <c r="P17" t="s">
        <v>14</v>
      </c>
      <c r="Q17">
        <f t="shared" si="4"/>
        <v>0</v>
      </c>
      <c r="R17" t="e">
        <f t="shared" si="4"/>
        <v>#VALUE!</v>
      </c>
      <c r="S17">
        <f t="shared" si="4"/>
        <v>125</v>
      </c>
      <c r="T17">
        <f t="shared" si="4"/>
        <v>25</v>
      </c>
      <c r="U17">
        <f t="shared" si="1"/>
        <v>0</v>
      </c>
      <c r="V17">
        <f t="shared" si="1"/>
        <v>0</v>
      </c>
      <c r="W17">
        <f t="shared" si="1"/>
        <v>125</v>
      </c>
      <c r="X17">
        <f t="shared" si="1"/>
        <v>25</v>
      </c>
    </row>
    <row r="18" spans="2:24" ht="13.5" customHeight="1" x14ac:dyDescent="0.2">
      <c r="B18" s="1">
        <f t="shared" si="3"/>
        <v>8</v>
      </c>
      <c r="C18" s="3"/>
      <c r="D18" s="6"/>
      <c r="E18" s="123"/>
      <c r="F18" s="123" t="s">
        <v>302</v>
      </c>
      <c r="G18" s="131"/>
      <c r="H18" s="123"/>
      <c r="I18" s="123"/>
      <c r="J18" s="123"/>
      <c r="K18" s="20"/>
      <c r="L18" s="20"/>
      <c r="M18" s="20" t="s">
        <v>149</v>
      </c>
      <c r="N18" s="21" t="s">
        <v>149</v>
      </c>
      <c r="Q18">
        <f t="shared" si="4"/>
        <v>0</v>
      </c>
      <c r="R18">
        <f>IF(L18="",0,VALUE(MID(L18,2,LEN(L18)-2)))</f>
        <v>0</v>
      </c>
      <c r="S18" t="e">
        <f>IF(M18="",0,VALUE(MID(M18,2,LEN(M18)-2)))</f>
        <v>#VALUE!</v>
      </c>
      <c r="T18" t="e">
        <f>IF(N18="",0,VALUE(MID(N18,2,LEN(N18)-2)))</f>
        <v>#VALUE!</v>
      </c>
      <c r="U18">
        <f>IF(K18="＋",0,IF(K18="(＋)",0,ABS(K18)))</f>
        <v>0</v>
      </c>
      <c r="V18">
        <f>IF(L18="＋",0,IF(L18="(＋)",0,ABS(L18)))</f>
        <v>0</v>
      </c>
      <c r="W18">
        <f>IF(M18="＋",0,IF(M18="(＋)",0,ABS(M18)))</f>
        <v>0</v>
      </c>
      <c r="X18">
        <f>IF(N18="＋",0,IF(N18="(＋)",0,ABS(N18)))</f>
        <v>0</v>
      </c>
    </row>
    <row r="19" spans="2:24" ht="13.95" customHeight="1" x14ac:dyDescent="0.2">
      <c r="B19" s="1">
        <f t="shared" si="3"/>
        <v>9</v>
      </c>
      <c r="C19" s="3"/>
      <c r="D19" s="6"/>
      <c r="E19" s="123"/>
      <c r="F19" s="123" t="s">
        <v>116</v>
      </c>
      <c r="G19" s="123"/>
      <c r="H19" s="123"/>
      <c r="I19" s="123"/>
      <c r="J19" s="123"/>
      <c r="K19" s="20" t="s">
        <v>149</v>
      </c>
      <c r="L19" s="20" t="s">
        <v>149</v>
      </c>
      <c r="M19" s="20"/>
      <c r="N19" s="21" t="s">
        <v>149</v>
      </c>
      <c r="P19" s="81" t="s">
        <v>15</v>
      </c>
      <c r="Q19" t="str">
        <f>K19</f>
        <v>(＋)</v>
      </c>
      <c r="R19" t="str">
        <f>L19</f>
        <v>(＋)</v>
      </c>
      <c r="S19">
        <f>M19</f>
        <v>0</v>
      </c>
      <c r="T19" t="str">
        <f>N19</f>
        <v>(＋)</v>
      </c>
      <c r="U19">
        <f t="shared" si="1"/>
        <v>0</v>
      </c>
      <c r="V19">
        <f t="shared" si="1"/>
        <v>0</v>
      </c>
      <c r="W19">
        <f t="shared" si="1"/>
        <v>0</v>
      </c>
      <c r="X19">
        <f t="shared" si="1"/>
        <v>0</v>
      </c>
    </row>
    <row r="20" spans="2:24" ht="13.5" customHeight="1" x14ac:dyDescent="0.2">
      <c r="B20" s="1">
        <f t="shared" si="3"/>
        <v>10</v>
      </c>
      <c r="C20" s="3"/>
      <c r="D20" s="6"/>
      <c r="E20" s="123"/>
      <c r="F20" s="123" t="s">
        <v>108</v>
      </c>
      <c r="G20" s="123"/>
      <c r="H20" s="123"/>
      <c r="I20" s="123"/>
      <c r="J20" s="123"/>
      <c r="K20" s="20"/>
      <c r="L20" s="20" t="s">
        <v>149</v>
      </c>
      <c r="M20" s="20" t="s">
        <v>150</v>
      </c>
      <c r="N20" s="21" t="s">
        <v>151</v>
      </c>
      <c r="P20" t="s">
        <v>14</v>
      </c>
      <c r="Q20">
        <f t="shared" ref="Q20:T20" si="5">IF(K20="",0,VALUE(MID(K20,2,LEN(K20)-2)))</f>
        <v>0</v>
      </c>
      <c r="R20" t="e">
        <f>IF(#REF!="",0,VALUE(MID(#REF!,2,LEN(#REF!)-2)))</f>
        <v>#REF!</v>
      </c>
      <c r="S20">
        <f t="shared" si="5"/>
        <v>50</v>
      </c>
      <c r="T20">
        <f t="shared" si="5"/>
        <v>25</v>
      </c>
      <c r="U20">
        <f t="shared" si="1"/>
        <v>0</v>
      </c>
      <c r="V20">
        <f t="shared" si="1"/>
        <v>0</v>
      </c>
      <c r="W20">
        <f t="shared" si="1"/>
        <v>50</v>
      </c>
      <c r="X20">
        <f t="shared" si="1"/>
        <v>25</v>
      </c>
    </row>
    <row r="21" spans="2:24" ht="13.5" customHeight="1" x14ac:dyDescent="0.2">
      <c r="B21" s="1">
        <f t="shared" si="3"/>
        <v>11</v>
      </c>
      <c r="C21" s="2" t="s">
        <v>24</v>
      </c>
      <c r="D21" s="2" t="s">
        <v>25</v>
      </c>
      <c r="E21" s="123"/>
      <c r="F21" s="123" t="s">
        <v>107</v>
      </c>
      <c r="G21" s="123"/>
      <c r="H21" s="123"/>
      <c r="I21" s="123"/>
      <c r="J21" s="123"/>
      <c r="K21" s="24">
        <v>3750</v>
      </c>
      <c r="L21" s="24">
        <v>2375</v>
      </c>
      <c r="M21" s="24">
        <v>3375</v>
      </c>
      <c r="N21" s="115">
        <v>575</v>
      </c>
      <c r="P21" s="81"/>
    </row>
    <row r="22" spans="2:24" ht="13.5" customHeight="1" x14ac:dyDescent="0.2">
      <c r="B22" s="1">
        <f t="shared" si="3"/>
        <v>12</v>
      </c>
      <c r="C22" s="2" t="s">
        <v>26</v>
      </c>
      <c r="D22" s="2" t="s">
        <v>27</v>
      </c>
      <c r="E22" s="123"/>
      <c r="F22" s="123" t="s">
        <v>95</v>
      </c>
      <c r="G22" s="123"/>
      <c r="H22" s="123"/>
      <c r="I22" s="123"/>
      <c r="J22" s="123"/>
      <c r="K22" s="24">
        <v>25</v>
      </c>
      <c r="L22" s="24">
        <v>25</v>
      </c>
      <c r="M22" s="24"/>
      <c r="N22" s="115" t="s">
        <v>148</v>
      </c>
      <c r="P22" s="81"/>
    </row>
    <row r="23" spans="2:24" ht="13.5" customHeight="1" x14ac:dyDescent="0.2">
      <c r="B23" s="1">
        <f t="shared" si="3"/>
        <v>13</v>
      </c>
      <c r="C23" s="2" t="s">
        <v>85</v>
      </c>
      <c r="D23" s="2" t="s">
        <v>16</v>
      </c>
      <c r="E23" s="123"/>
      <c r="F23" s="123" t="s">
        <v>288</v>
      </c>
      <c r="G23" s="123"/>
      <c r="H23" s="123"/>
      <c r="I23" s="123"/>
      <c r="J23" s="123"/>
      <c r="K23" s="24"/>
      <c r="L23" s="24"/>
      <c r="M23" s="24"/>
      <c r="N23" s="115">
        <v>25</v>
      </c>
    </row>
    <row r="24" spans="2:24" ht="14.85" customHeight="1" x14ac:dyDescent="0.2">
      <c r="B24" s="1">
        <f t="shared" si="3"/>
        <v>14</v>
      </c>
      <c r="C24" s="6"/>
      <c r="D24" s="6"/>
      <c r="E24" s="123"/>
      <c r="F24" s="123" t="s">
        <v>137</v>
      </c>
      <c r="G24" s="123"/>
      <c r="H24" s="123"/>
      <c r="I24" s="123"/>
      <c r="J24" s="123"/>
      <c r="K24" s="24">
        <v>50</v>
      </c>
      <c r="L24" s="24" t="s">
        <v>148</v>
      </c>
      <c r="M24" s="24"/>
      <c r="N24" s="115">
        <v>25</v>
      </c>
    </row>
    <row r="25" spans="2:24" ht="13.95" customHeight="1" x14ac:dyDescent="0.2">
      <c r="B25" s="1">
        <f t="shared" si="3"/>
        <v>15</v>
      </c>
      <c r="C25" s="6"/>
      <c r="D25" s="2" t="s">
        <v>75</v>
      </c>
      <c r="E25" s="123"/>
      <c r="F25" s="123" t="s">
        <v>133</v>
      </c>
      <c r="G25" s="123"/>
      <c r="H25" s="123"/>
      <c r="I25" s="123"/>
      <c r="J25" s="123"/>
      <c r="K25" s="24">
        <v>25</v>
      </c>
      <c r="L25" s="24">
        <v>50</v>
      </c>
      <c r="M25" s="24">
        <v>25</v>
      </c>
      <c r="N25" s="116">
        <v>50</v>
      </c>
      <c r="U25">
        <f>COUNTA(K25:K25)</f>
        <v>1</v>
      </c>
      <c r="V25">
        <f>COUNTA(L25:L25)</f>
        <v>1</v>
      </c>
      <c r="W25">
        <f>COUNTA(M25:M25)</f>
        <v>1</v>
      </c>
      <c r="X25">
        <f>COUNTA(N25:N25)</f>
        <v>1</v>
      </c>
    </row>
    <row r="26" spans="2:24" ht="13.95" customHeight="1" x14ac:dyDescent="0.2">
      <c r="B26" s="1">
        <f t="shared" si="3"/>
        <v>16</v>
      </c>
      <c r="C26" s="6"/>
      <c r="D26" s="2" t="s">
        <v>17</v>
      </c>
      <c r="E26" s="123"/>
      <c r="F26" s="123" t="s">
        <v>212</v>
      </c>
      <c r="G26" s="123"/>
      <c r="H26" s="123"/>
      <c r="I26" s="123"/>
      <c r="J26" s="123"/>
      <c r="K26" s="24">
        <v>50</v>
      </c>
      <c r="L26" s="24">
        <v>25</v>
      </c>
      <c r="M26" s="24"/>
      <c r="N26" s="115" t="s">
        <v>148</v>
      </c>
    </row>
    <row r="27" spans="2:24" ht="13.5" customHeight="1" x14ac:dyDescent="0.2">
      <c r="B27" s="1">
        <f t="shared" si="3"/>
        <v>17</v>
      </c>
      <c r="C27" s="6"/>
      <c r="D27" s="6"/>
      <c r="E27" s="123"/>
      <c r="F27" s="123" t="s">
        <v>96</v>
      </c>
      <c r="G27" s="123"/>
      <c r="H27" s="123"/>
      <c r="I27" s="123"/>
      <c r="J27" s="123"/>
      <c r="K27" s="24">
        <v>1625</v>
      </c>
      <c r="L27" s="24">
        <v>825</v>
      </c>
      <c r="M27" s="24">
        <v>1300</v>
      </c>
      <c r="N27" s="115">
        <v>775</v>
      </c>
    </row>
    <row r="28" spans="2:24" ht="13.95" customHeight="1" x14ac:dyDescent="0.2">
      <c r="B28" s="1">
        <f t="shared" si="3"/>
        <v>18</v>
      </c>
      <c r="C28" s="6"/>
      <c r="D28" s="6"/>
      <c r="E28" s="123"/>
      <c r="F28" s="123" t="s">
        <v>97</v>
      </c>
      <c r="G28" s="123"/>
      <c r="H28" s="123"/>
      <c r="I28" s="123"/>
      <c r="J28" s="123"/>
      <c r="K28" s="24">
        <v>1325</v>
      </c>
      <c r="L28" s="24">
        <v>1850</v>
      </c>
      <c r="M28" s="24">
        <v>2025</v>
      </c>
      <c r="N28" s="115">
        <v>1725</v>
      </c>
    </row>
    <row r="29" spans="2:24" ht="13.95" customHeight="1" x14ac:dyDescent="0.2">
      <c r="B29" s="1">
        <f t="shared" si="3"/>
        <v>19</v>
      </c>
      <c r="C29" s="6"/>
      <c r="D29" s="6"/>
      <c r="E29" s="123"/>
      <c r="F29" s="123" t="s">
        <v>117</v>
      </c>
      <c r="G29" s="123"/>
      <c r="H29" s="123"/>
      <c r="I29" s="123"/>
      <c r="J29" s="123"/>
      <c r="K29" s="24" t="s">
        <v>148</v>
      </c>
      <c r="L29" s="24"/>
      <c r="M29" s="24"/>
      <c r="N29" s="115"/>
    </row>
    <row r="30" spans="2:24" ht="13.95" customHeight="1" x14ac:dyDescent="0.2">
      <c r="B30" s="1">
        <f t="shared" si="3"/>
        <v>20</v>
      </c>
      <c r="C30" s="6"/>
      <c r="D30" s="6"/>
      <c r="E30" s="123"/>
      <c r="F30" s="123" t="s">
        <v>359</v>
      </c>
      <c r="G30" s="123"/>
      <c r="H30" s="123"/>
      <c r="I30" s="123"/>
      <c r="J30" s="123"/>
      <c r="K30" s="24"/>
      <c r="L30" s="24"/>
      <c r="M30" s="24"/>
      <c r="N30" s="115">
        <v>1</v>
      </c>
    </row>
    <row r="31" spans="2:24" ht="13.5" customHeight="1" x14ac:dyDescent="0.2">
      <c r="B31" s="1">
        <f t="shared" si="3"/>
        <v>21</v>
      </c>
      <c r="C31" s="6"/>
      <c r="D31" s="6"/>
      <c r="E31" s="123"/>
      <c r="F31" s="123" t="s">
        <v>18</v>
      </c>
      <c r="G31" s="123"/>
      <c r="H31" s="123"/>
      <c r="I31" s="123"/>
      <c r="J31" s="123"/>
      <c r="K31" s="24">
        <v>100</v>
      </c>
      <c r="L31" s="24">
        <v>375</v>
      </c>
      <c r="M31" s="24">
        <v>325</v>
      </c>
      <c r="N31" s="115">
        <v>200</v>
      </c>
    </row>
    <row r="32" spans="2:24" ht="13.5" customHeight="1" x14ac:dyDescent="0.2">
      <c r="B32" s="1">
        <f t="shared" si="3"/>
        <v>22</v>
      </c>
      <c r="C32" s="6"/>
      <c r="D32" s="6"/>
      <c r="E32" s="123"/>
      <c r="F32" s="123" t="s">
        <v>98</v>
      </c>
      <c r="G32" s="123"/>
      <c r="H32" s="123"/>
      <c r="I32" s="123"/>
      <c r="J32" s="123"/>
      <c r="K32" s="24">
        <v>100</v>
      </c>
      <c r="L32" s="24" t="s">
        <v>148</v>
      </c>
      <c r="M32" s="24">
        <v>300</v>
      </c>
      <c r="N32" s="115" t="s">
        <v>148</v>
      </c>
    </row>
    <row r="33" spans="2:29" ht="13.5" customHeight="1" x14ac:dyDescent="0.2">
      <c r="B33" s="1">
        <f t="shared" si="3"/>
        <v>23</v>
      </c>
      <c r="C33" s="6"/>
      <c r="D33" s="6"/>
      <c r="E33" s="123"/>
      <c r="F33" s="123" t="s">
        <v>99</v>
      </c>
      <c r="G33" s="123"/>
      <c r="H33" s="123"/>
      <c r="I33" s="123"/>
      <c r="J33" s="123"/>
      <c r="K33" s="24">
        <v>50</v>
      </c>
      <c r="L33" s="24">
        <v>100</v>
      </c>
      <c r="M33" s="24">
        <v>25</v>
      </c>
      <c r="N33" s="115">
        <v>75</v>
      </c>
    </row>
    <row r="34" spans="2:29" ht="13.5" customHeight="1" x14ac:dyDescent="0.2">
      <c r="B34" s="1">
        <f t="shared" si="3"/>
        <v>24</v>
      </c>
      <c r="C34" s="6"/>
      <c r="D34" s="6"/>
      <c r="E34" s="123"/>
      <c r="F34" s="123" t="s">
        <v>19</v>
      </c>
      <c r="G34" s="123"/>
      <c r="H34" s="123"/>
      <c r="I34" s="123"/>
      <c r="J34" s="123"/>
      <c r="K34" s="24"/>
      <c r="L34" s="24"/>
      <c r="M34" s="24"/>
      <c r="N34" s="115" t="s">
        <v>148</v>
      </c>
    </row>
    <row r="35" spans="2:29" ht="13.5" customHeight="1" x14ac:dyDescent="0.2">
      <c r="B35" s="1">
        <f t="shared" si="3"/>
        <v>25</v>
      </c>
      <c r="C35" s="6"/>
      <c r="D35" s="6"/>
      <c r="E35" s="123"/>
      <c r="F35" s="123" t="s">
        <v>138</v>
      </c>
      <c r="G35" s="123"/>
      <c r="H35" s="123"/>
      <c r="I35" s="123"/>
      <c r="J35" s="123"/>
      <c r="K35" s="24"/>
      <c r="L35" s="24" t="s">
        <v>148</v>
      </c>
      <c r="M35" s="24">
        <v>4</v>
      </c>
      <c r="N35" s="115">
        <v>1</v>
      </c>
    </row>
    <row r="36" spans="2:29" ht="13.5" customHeight="1" x14ac:dyDescent="0.2">
      <c r="B36" s="1">
        <f t="shared" si="3"/>
        <v>26</v>
      </c>
      <c r="C36" s="6"/>
      <c r="D36" s="6"/>
      <c r="E36" s="123"/>
      <c r="F36" s="123" t="s">
        <v>118</v>
      </c>
      <c r="G36" s="123"/>
      <c r="H36" s="123"/>
      <c r="I36" s="123"/>
      <c r="J36" s="123"/>
      <c r="K36" s="24" t="s">
        <v>148</v>
      </c>
      <c r="L36" s="24">
        <v>50</v>
      </c>
      <c r="M36" s="24">
        <v>250</v>
      </c>
      <c r="N36" s="115">
        <v>175</v>
      </c>
    </row>
    <row r="37" spans="2:29" ht="13.95" customHeight="1" x14ac:dyDescent="0.2">
      <c r="B37" s="1">
        <f t="shared" si="3"/>
        <v>27</v>
      </c>
      <c r="C37" s="6"/>
      <c r="D37" s="6"/>
      <c r="E37" s="123"/>
      <c r="F37" s="123" t="s">
        <v>401</v>
      </c>
      <c r="G37" s="123"/>
      <c r="H37" s="123"/>
      <c r="I37" s="123"/>
      <c r="J37" s="123"/>
      <c r="K37" s="24">
        <v>25</v>
      </c>
      <c r="L37" s="24"/>
      <c r="M37" s="24"/>
      <c r="N37" s="115"/>
      <c r="Y37" s="129"/>
    </row>
    <row r="38" spans="2:29" ht="13.95" customHeight="1" x14ac:dyDescent="0.2">
      <c r="B38" s="1">
        <f t="shared" si="3"/>
        <v>28</v>
      </c>
      <c r="C38" s="6"/>
      <c r="D38" s="6"/>
      <c r="E38" s="123"/>
      <c r="F38" s="123" t="s">
        <v>20</v>
      </c>
      <c r="G38" s="123"/>
      <c r="H38" s="123"/>
      <c r="I38" s="123"/>
      <c r="J38" s="123"/>
      <c r="K38" s="24">
        <v>150</v>
      </c>
      <c r="L38" s="24">
        <v>150</v>
      </c>
      <c r="M38" s="24">
        <v>250</v>
      </c>
      <c r="N38" s="115">
        <v>25</v>
      </c>
    </row>
    <row r="39" spans="2:29" ht="13.5" customHeight="1" x14ac:dyDescent="0.2">
      <c r="B39" s="1">
        <f t="shared" si="3"/>
        <v>29</v>
      </c>
      <c r="C39" s="6"/>
      <c r="D39" s="6"/>
      <c r="E39" s="123"/>
      <c r="F39" s="123" t="s">
        <v>21</v>
      </c>
      <c r="G39" s="123"/>
      <c r="H39" s="123"/>
      <c r="I39" s="123"/>
      <c r="J39" s="123"/>
      <c r="K39" s="24">
        <v>8500</v>
      </c>
      <c r="L39" s="24">
        <v>20500</v>
      </c>
      <c r="M39" s="56">
        <v>18000</v>
      </c>
      <c r="N39" s="60">
        <v>7750</v>
      </c>
    </row>
    <row r="40" spans="2:29" ht="13.95" customHeight="1" x14ac:dyDescent="0.2">
      <c r="B40" s="1">
        <f t="shared" si="3"/>
        <v>30</v>
      </c>
      <c r="C40" s="6"/>
      <c r="D40" s="6"/>
      <c r="E40" s="123"/>
      <c r="F40" s="123" t="s">
        <v>22</v>
      </c>
      <c r="G40" s="123"/>
      <c r="H40" s="123"/>
      <c r="I40" s="123"/>
      <c r="J40" s="123"/>
      <c r="K40" s="24">
        <v>75</v>
      </c>
      <c r="L40" s="24">
        <v>225</v>
      </c>
      <c r="M40" s="24">
        <v>75</v>
      </c>
      <c r="N40" s="115">
        <v>50</v>
      </c>
    </row>
    <row r="41" spans="2:29" ht="13.5" customHeight="1" x14ac:dyDescent="0.2">
      <c r="B41" s="1">
        <f t="shared" si="3"/>
        <v>31</v>
      </c>
      <c r="C41" s="2" t="s">
        <v>76</v>
      </c>
      <c r="D41" s="2" t="s">
        <v>77</v>
      </c>
      <c r="E41" s="123"/>
      <c r="F41" s="123" t="s">
        <v>94</v>
      </c>
      <c r="G41" s="123"/>
      <c r="H41" s="123"/>
      <c r="I41" s="123"/>
      <c r="J41" s="123"/>
      <c r="K41" s="24" t="s">
        <v>148</v>
      </c>
      <c r="L41" s="24" t="s">
        <v>148</v>
      </c>
      <c r="M41" s="24" t="s">
        <v>148</v>
      </c>
      <c r="N41" s="115" t="s">
        <v>148</v>
      </c>
    </row>
    <row r="42" spans="2:29" ht="13.95" customHeight="1" x14ac:dyDescent="0.2">
      <c r="B42" s="1">
        <f t="shared" si="3"/>
        <v>32</v>
      </c>
      <c r="C42" s="6"/>
      <c r="D42" s="6"/>
      <c r="E42" s="123"/>
      <c r="F42" s="123" t="s">
        <v>143</v>
      </c>
      <c r="G42" s="123"/>
      <c r="H42" s="123"/>
      <c r="I42" s="123"/>
      <c r="J42" s="123"/>
      <c r="K42" s="24" t="s">
        <v>148</v>
      </c>
      <c r="L42" s="24">
        <v>25</v>
      </c>
      <c r="M42" s="24">
        <v>25</v>
      </c>
      <c r="N42" s="115" t="s">
        <v>148</v>
      </c>
    </row>
    <row r="43" spans="2:29" ht="13.95" customHeight="1" x14ac:dyDescent="0.2">
      <c r="B43" s="1">
        <f t="shared" si="3"/>
        <v>33</v>
      </c>
      <c r="C43" s="6"/>
      <c r="D43" s="6"/>
      <c r="E43" s="123"/>
      <c r="F43" s="123" t="s">
        <v>242</v>
      </c>
      <c r="G43" s="123"/>
      <c r="H43" s="123"/>
      <c r="I43" s="123"/>
      <c r="J43" s="123"/>
      <c r="K43" s="24" t="s">
        <v>148</v>
      </c>
      <c r="L43" s="24">
        <v>50</v>
      </c>
      <c r="M43" s="24"/>
      <c r="N43" s="115"/>
      <c r="U43">
        <f>COUNTA(K41:K43)</f>
        <v>3</v>
      </c>
      <c r="V43">
        <f>COUNTA(L41:L43)</f>
        <v>3</v>
      </c>
      <c r="W43">
        <f>COUNTA(M41:M43)</f>
        <v>2</v>
      </c>
      <c r="X43">
        <f>COUNTA(N41:N43)</f>
        <v>2</v>
      </c>
    </row>
    <row r="44" spans="2:29" ht="13.95" customHeight="1" x14ac:dyDescent="0.2">
      <c r="B44" s="1">
        <f t="shared" si="3"/>
        <v>34</v>
      </c>
      <c r="C44" s="2" t="s">
        <v>86</v>
      </c>
      <c r="D44" s="2" t="s">
        <v>28</v>
      </c>
      <c r="E44" s="123"/>
      <c r="F44" s="123" t="s">
        <v>113</v>
      </c>
      <c r="G44" s="123"/>
      <c r="H44" s="123"/>
      <c r="I44" s="123"/>
      <c r="J44" s="123"/>
      <c r="K44" s="24" t="s">
        <v>148</v>
      </c>
      <c r="L44" s="24" t="s">
        <v>148</v>
      </c>
      <c r="M44" s="24" t="s">
        <v>148</v>
      </c>
      <c r="N44" s="115">
        <v>500</v>
      </c>
      <c r="Y44" s="125"/>
    </row>
    <row r="45" spans="2:29" ht="13.95" customHeight="1" x14ac:dyDescent="0.2">
      <c r="B45" s="1">
        <f t="shared" si="3"/>
        <v>35</v>
      </c>
      <c r="C45" s="6"/>
      <c r="D45" s="6"/>
      <c r="E45" s="123"/>
      <c r="F45" s="123" t="s">
        <v>171</v>
      </c>
      <c r="G45" s="123"/>
      <c r="H45" s="123"/>
      <c r="I45" s="123"/>
      <c r="J45" s="123"/>
      <c r="K45" s="24">
        <v>100</v>
      </c>
      <c r="L45" s="24"/>
      <c r="M45" s="24">
        <v>100</v>
      </c>
      <c r="N45" s="115">
        <v>250</v>
      </c>
      <c r="Y45" s="125"/>
    </row>
    <row r="46" spans="2:29" ht="13.95" customHeight="1" x14ac:dyDescent="0.2">
      <c r="B46" s="1">
        <f t="shared" si="3"/>
        <v>36</v>
      </c>
      <c r="C46" s="6"/>
      <c r="D46" s="6"/>
      <c r="E46" s="123"/>
      <c r="F46" s="123" t="s">
        <v>136</v>
      </c>
      <c r="G46" s="123"/>
      <c r="H46" s="123"/>
      <c r="I46" s="123"/>
      <c r="J46" s="123"/>
      <c r="K46" s="24"/>
      <c r="L46" s="24"/>
      <c r="M46" s="24">
        <v>25</v>
      </c>
      <c r="N46" s="115">
        <v>25</v>
      </c>
      <c r="U46" s="126">
        <f>COUNTA($K11:$K47)</f>
        <v>27</v>
      </c>
      <c r="V46" s="126">
        <f>COUNTA($L11:$L47)</f>
        <v>25</v>
      </c>
      <c r="W46" s="126">
        <f>COUNTA($M11:$M47)</f>
        <v>23</v>
      </c>
      <c r="X46" s="126">
        <f>COUNTA($N11:$N47)</f>
        <v>31</v>
      </c>
      <c r="Y46" s="126"/>
      <c r="Z46" s="126"/>
      <c r="AA46" s="126"/>
      <c r="AB46" s="126"/>
      <c r="AC46" s="125"/>
    </row>
    <row r="47" spans="2:29" ht="13.5" customHeight="1" x14ac:dyDescent="0.2">
      <c r="B47" s="1">
        <f t="shared" si="3"/>
        <v>37</v>
      </c>
      <c r="C47" s="6"/>
      <c r="D47" s="6"/>
      <c r="E47" s="123"/>
      <c r="F47" s="123" t="s">
        <v>83</v>
      </c>
      <c r="G47" s="123"/>
      <c r="H47" s="123"/>
      <c r="I47" s="123"/>
      <c r="J47" s="123"/>
      <c r="K47" s="24">
        <v>25</v>
      </c>
      <c r="L47" s="24"/>
      <c r="M47" s="24"/>
      <c r="N47" s="115"/>
      <c r="Y47" s="127"/>
    </row>
    <row r="48" spans="2:29" ht="13.95" customHeight="1" x14ac:dyDescent="0.2">
      <c r="B48" s="1">
        <f t="shared" si="3"/>
        <v>38</v>
      </c>
      <c r="C48" s="6"/>
      <c r="D48" s="6"/>
      <c r="E48" s="123"/>
      <c r="F48" s="123" t="s">
        <v>172</v>
      </c>
      <c r="G48" s="123"/>
      <c r="H48" s="123"/>
      <c r="I48" s="123"/>
      <c r="J48" s="123"/>
      <c r="K48" s="24"/>
      <c r="L48" s="24"/>
      <c r="M48" s="24">
        <v>25</v>
      </c>
      <c r="N48" s="115" t="s">
        <v>148</v>
      </c>
      <c r="Y48" s="127"/>
    </row>
    <row r="49" spans="2:25" ht="13.95" customHeight="1" x14ac:dyDescent="0.2">
      <c r="B49" s="1">
        <f t="shared" si="3"/>
        <v>39</v>
      </c>
      <c r="C49" s="6"/>
      <c r="D49" s="6"/>
      <c r="E49" s="123"/>
      <c r="F49" s="123" t="s">
        <v>265</v>
      </c>
      <c r="G49" s="123"/>
      <c r="H49" s="123"/>
      <c r="I49" s="123"/>
      <c r="J49" s="123"/>
      <c r="K49" s="24"/>
      <c r="L49" s="24">
        <v>1</v>
      </c>
      <c r="M49" s="24"/>
      <c r="N49" s="115" t="s">
        <v>148</v>
      </c>
      <c r="Y49" s="127"/>
    </row>
    <row r="50" spans="2:25" ht="13.5" customHeight="1" x14ac:dyDescent="0.2">
      <c r="B50" s="1">
        <f t="shared" si="3"/>
        <v>40</v>
      </c>
      <c r="C50" s="6"/>
      <c r="D50" s="6"/>
      <c r="E50" s="123"/>
      <c r="F50" s="123" t="s">
        <v>424</v>
      </c>
      <c r="G50" s="123"/>
      <c r="H50" s="123"/>
      <c r="I50" s="123"/>
      <c r="J50" s="123"/>
      <c r="K50" s="24" t="s">
        <v>148</v>
      </c>
      <c r="L50" s="24"/>
      <c r="M50" s="24"/>
      <c r="N50" s="115"/>
      <c r="Y50" s="127"/>
    </row>
    <row r="51" spans="2:25" ht="13.5" customHeight="1" x14ac:dyDescent="0.2">
      <c r="B51" s="1">
        <f t="shared" si="3"/>
        <v>41</v>
      </c>
      <c r="C51" s="6"/>
      <c r="D51" s="6"/>
      <c r="E51" s="123"/>
      <c r="F51" s="123" t="s">
        <v>425</v>
      </c>
      <c r="G51" s="123"/>
      <c r="H51" s="123"/>
      <c r="I51" s="123"/>
      <c r="J51" s="123"/>
      <c r="K51" s="24" t="s">
        <v>148</v>
      </c>
      <c r="L51" s="24"/>
      <c r="M51" s="24"/>
      <c r="N51" s="115"/>
      <c r="Y51" s="127"/>
    </row>
    <row r="52" spans="2:25" ht="13.95" customHeight="1" x14ac:dyDescent="0.2">
      <c r="B52" s="1">
        <f t="shared" si="3"/>
        <v>42</v>
      </c>
      <c r="C52" s="6"/>
      <c r="D52" s="6"/>
      <c r="E52" s="123"/>
      <c r="F52" s="123" t="s">
        <v>155</v>
      </c>
      <c r="G52" s="123"/>
      <c r="H52" s="123"/>
      <c r="I52" s="123"/>
      <c r="J52" s="123"/>
      <c r="K52" s="24"/>
      <c r="L52" s="24"/>
      <c r="M52" s="24">
        <v>100</v>
      </c>
      <c r="N52" s="115"/>
      <c r="Y52" s="125"/>
    </row>
    <row r="53" spans="2:25" ht="13.5" customHeight="1" x14ac:dyDescent="0.2">
      <c r="B53" s="1">
        <f t="shared" si="3"/>
        <v>43</v>
      </c>
      <c r="C53" s="6"/>
      <c r="D53" s="6"/>
      <c r="E53" s="123"/>
      <c r="F53" s="123" t="s">
        <v>100</v>
      </c>
      <c r="G53" s="123"/>
      <c r="H53" s="123"/>
      <c r="I53" s="123"/>
      <c r="J53" s="123"/>
      <c r="K53" s="24" t="s">
        <v>148</v>
      </c>
      <c r="L53" s="24">
        <v>400</v>
      </c>
      <c r="M53" s="24">
        <v>1000</v>
      </c>
      <c r="N53" s="115">
        <v>200</v>
      </c>
      <c r="Y53" s="127"/>
    </row>
    <row r="54" spans="2:25" ht="13.95" customHeight="1" x14ac:dyDescent="0.2">
      <c r="B54" s="1">
        <f t="shared" si="3"/>
        <v>44</v>
      </c>
      <c r="C54" s="6"/>
      <c r="D54" s="6"/>
      <c r="E54" s="123"/>
      <c r="F54" s="123" t="s">
        <v>222</v>
      </c>
      <c r="G54" s="123"/>
      <c r="H54" s="123"/>
      <c r="I54" s="123"/>
      <c r="J54" s="123"/>
      <c r="K54" s="24">
        <v>50</v>
      </c>
      <c r="L54" s="128">
        <v>125</v>
      </c>
      <c r="M54" s="24">
        <v>225</v>
      </c>
      <c r="N54" s="115">
        <v>175</v>
      </c>
      <c r="Y54" s="125"/>
    </row>
    <row r="55" spans="2:25" ht="13.5" customHeight="1" x14ac:dyDescent="0.2">
      <c r="B55" s="1">
        <f t="shared" si="3"/>
        <v>45</v>
      </c>
      <c r="C55" s="6"/>
      <c r="D55" s="6"/>
      <c r="E55" s="123"/>
      <c r="F55" s="123" t="s">
        <v>223</v>
      </c>
      <c r="G55" s="123"/>
      <c r="H55" s="123"/>
      <c r="I55" s="123"/>
      <c r="J55" s="123"/>
      <c r="K55" s="24" t="s">
        <v>148</v>
      </c>
      <c r="L55" s="128">
        <v>16</v>
      </c>
      <c r="M55" s="128"/>
      <c r="N55" s="115"/>
      <c r="Y55" s="125"/>
    </row>
    <row r="56" spans="2:25" ht="13.95" customHeight="1" x14ac:dyDescent="0.2">
      <c r="B56" s="1">
        <f t="shared" si="3"/>
        <v>46</v>
      </c>
      <c r="C56" s="6"/>
      <c r="D56" s="6"/>
      <c r="E56" s="123"/>
      <c r="F56" s="123" t="s">
        <v>101</v>
      </c>
      <c r="G56" s="123"/>
      <c r="H56" s="123"/>
      <c r="I56" s="123"/>
      <c r="J56" s="123"/>
      <c r="K56" s="24">
        <v>300</v>
      </c>
      <c r="L56" s="24">
        <v>400</v>
      </c>
      <c r="M56" s="24">
        <v>700</v>
      </c>
      <c r="N56" s="115">
        <v>700</v>
      </c>
      <c r="Y56" s="125"/>
    </row>
    <row r="57" spans="2:25" ht="13.5" customHeight="1" x14ac:dyDescent="0.2">
      <c r="B57" s="1">
        <f t="shared" si="3"/>
        <v>47</v>
      </c>
      <c r="C57" s="6"/>
      <c r="D57" s="6"/>
      <c r="E57" s="123"/>
      <c r="F57" s="123" t="s">
        <v>102</v>
      </c>
      <c r="G57" s="123"/>
      <c r="H57" s="123"/>
      <c r="I57" s="123"/>
      <c r="J57" s="123"/>
      <c r="K57" s="24">
        <v>50</v>
      </c>
      <c r="L57" s="24">
        <v>75</v>
      </c>
      <c r="M57" s="24">
        <v>75</v>
      </c>
      <c r="N57" s="115">
        <v>200</v>
      </c>
      <c r="Y57" s="125"/>
    </row>
    <row r="58" spans="2:25" ht="14.25" customHeight="1" x14ac:dyDescent="0.2">
      <c r="B58" s="1">
        <f t="shared" si="3"/>
        <v>48</v>
      </c>
      <c r="C58" s="6"/>
      <c r="D58" s="6"/>
      <c r="E58" s="123"/>
      <c r="F58" s="123" t="s">
        <v>377</v>
      </c>
      <c r="G58" s="123"/>
      <c r="H58" s="123"/>
      <c r="I58" s="123"/>
      <c r="J58" s="123"/>
      <c r="K58" s="24"/>
      <c r="L58" s="24"/>
      <c r="M58" s="24"/>
      <c r="N58" s="115">
        <v>8</v>
      </c>
      <c r="Y58" s="125"/>
    </row>
    <row r="59" spans="2:25" ht="13.5" customHeight="1" x14ac:dyDescent="0.2">
      <c r="B59" s="1">
        <f t="shared" si="3"/>
        <v>49</v>
      </c>
      <c r="C59" s="6"/>
      <c r="D59" s="6"/>
      <c r="E59" s="123"/>
      <c r="F59" s="123" t="s">
        <v>268</v>
      </c>
      <c r="G59" s="123"/>
      <c r="H59" s="123"/>
      <c r="I59" s="123"/>
      <c r="J59" s="123"/>
      <c r="K59" s="24"/>
      <c r="L59" s="24"/>
      <c r="M59" s="24">
        <v>100</v>
      </c>
      <c r="N59" s="115"/>
      <c r="Y59" s="125"/>
    </row>
    <row r="60" spans="2:25" ht="13.95" customHeight="1" x14ac:dyDescent="0.2">
      <c r="B60" s="1">
        <f t="shared" si="3"/>
        <v>50</v>
      </c>
      <c r="C60" s="6"/>
      <c r="D60" s="6"/>
      <c r="E60" s="123"/>
      <c r="F60" s="123" t="s">
        <v>142</v>
      </c>
      <c r="G60" s="123"/>
      <c r="H60" s="123"/>
      <c r="I60" s="123"/>
      <c r="J60" s="123"/>
      <c r="K60" s="24" t="s">
        <v>148</v>
      </c>
      <c r="L60" s="24"/>
      <c r="M60" s="24"/>
      <c r="N60" s="115" t="s">
        <v>148</v>
      </c>
      <c r="Y60" s="125"/>
    </row>
    <row r="61" spans="2:25" ht="13.5" customHeight="1" x14ac:dyDescent="0.2">
      <c r="B61" s="1">
        <f t="shared" si="3"/>
        <v>51</v>
      </c>
      <c r="C61" s="6"/>
      <c r="D61" s="6"/>
      <c r="E61" s="123"/>
      <c r="F61" s="123" t="s">
        <v>402</v>
      </c>
      <c r="G61" s="123"/>
      <c r="H61" s="123"/>
      <c r="I61" s="123"/>
      <c r="J61" s="123"/>
      <c r="K61" s="24"/>
      <c r="L61" s="24" t="s">
        <v>148</v>
      </c>
      <c r="M61" s="24"/>
      <c r="N61" s="115" t="s">
        <v>148</v>
      </c>
      <c r="Y61" s="125"/>
    </row>
    <row r="62" spans="2:25" ht="13.5" customHeight="1" x14ac:dyDescent="0.2">
      <c r="B62" s="1">
        <f t="shared" si="3"/>
        <v>52</v>
      </c>
      <c r="C62" s="6"/>
      <c r="D62" s="6"/>
      <c r="E62" s="123"/>
      <c r="F62" s="123" t="s">
        <v>30</v>
      </c>
      <c r="G62" s="123"/>
      <c r="H62" s="123"/>
      <c r="I62" s="123"/>
      <c r="J62" s="123"/>
      <c r="K62" s="24">
        <v>32</v>
      </c>
      <c r="L62" s="24">
        <v>48</v>
      </c>
      <c r="M62" s="24">
        <v>40</v>
      </c>
      <c r="N62" s="115">
        <v>32</v>
      </c>
      <c r="Y62" s="125"/>
    </row>
    <row r="63" spans="2:25" ht="13.5" customHeight="1" x14ac:dyDescent="0.2">
      <c r="B63" s="1">
        <f t="shared" si="3"/>
        <v>53</v>
      </c>
      <c r="C63" s="6"/>
      <c r="D63" s="6"/>
      <c r="E63" s="123"/>
      <c r="F63" s="123" t="s">
        <v>176</v>
      </c>
      <c r="G63" s="123"/>
      <c r="H63" s="123"/>
      <c r="I63" s="123"/>
      <c r="J63" s="123"/>
      <c r="K63" s="24" t="s">
        <v>148</v>
      </c>
      <c r="L63" s="24"/>
      <c r="M63" s="24">
        <v>16</v>
      </c>
      <c r="N63" s="115" t="s">
        <v>148</v>
      </c>
      <c r="Y63" s="125"/>
    </row>
    <row r="64" spans="2:25" ht="13.95" customHeight="1" x14ac:dyDescent="0.2">
      <c r="B64" s="1">
        <f t="shared" si="3"/>
        <v>54</v>
      </c>
      <c r="C64" s="6"/>
      <c r="D64" s="6"/>
      <c r="E64" s="123"/>
      <c r="F64" s="123" t="s">
        <v>177</v>
      </c>
      <c r="G64" s="123"/>
      <c r="H64" s="123"/>
      <c r="I64" s="123"/>
      <c r="J64" s="123"/>
      <c r="K64" s="24"/>
      <c r="L64" s="24" t="s">
        <v>148</v>
      </c>
      <c r="M64" s="24" t="s">
        <v>148</v>
      </c>
      <c r="N64" s="115">
        <v>16</v>
      </c>
      <c r="Y64" s="125"/>
    </row>
    <row r="65" spans="2:25" ht="13.95" customHeight="1" x14ac:dyDescent="0.2">
      <c r="B65" s="1">
        <f t="shared" si="3"/>
        <v>55</v>
      </c>
      <c r="C65" s="6"/>
      <c r="D65" s="6"/>
      <c r="E65" s="123"/>
      <c r="F65" s="123" t="s">
        <v>309</v>
      </c>
      <c r="G65" s="123"/>
      <c r="H65" s="123"/>
      <c r="I65" s="123"/>
      <c r="J65" s="123"/>
      <c r="K65" s="24" t="s">
        <v>148</v>
      </c>
      <c r="L65" s="24"/>
      <c r="M65" s="24"/>
      <c r="N65" s="115"/>
      <c r="Y65" s="125"/>
    </row>
    <row r="66" spans="2:25" ht="13.95" customHeight="1" x14ac:dyDescent="0.2">
      <c r="B66" s="1">
        <f t="shared" si="3"/>
        <v>56</v>
      </c>
      <c r="C66" s="6"/>
      <c r="D66" s="6"/>
      <c r="E66" s="123"/>
      <c r="F66" s="123" t="s">
        <v>81</v>
      </c>
      <c r="G66" s="123"/>
      <c r="H66" s="123"/>
      <c r="I66" s="123"/>
      <c r="J66" s="123"/>
      <c r="K66" s="24" t="s">
        <v>148</v>
      </c>
      <c r="L66" s="24">
        <v>100</v>
      </c>
      <c r="M66" s="24" t="s">
        <v>148</v>
      </c>
      <c r="N66" s="115">
        <v>300</v>
      </c>
      <c r="Y66" s="125"/>
    </row>
    <row r="67" spans="2:25" ht="13.95" customHeight="1" x14ac:dyDescent="0.2">
      <c r="B67" s="1">
        <f t="shared" si="3"/>
        <v>57</v>
      </c>
      <c r="C67" s="6"/>
      <c r="D67" s="6"/>
      <c r="E67" s="123"/>
      <c r="F67" s="123" t="s">
        <v>225</v>
      </c>
      <c r="G67" s="123"/>
      <c r="H67" s="123"/>
      <c r="I67" s="123"/>
      <c r="J67" s="123"/>
      <c r="K67" s="24" t="s">
        <v>148</v>
      </c>
      <c r="L67" s="24" t="s">
        <v>148</v>
      </c>
      <c r="M67" s="24"/>
      <c r="N67" s="115"/>
      <c r="Y67" s="125"/>
    </row>
    <row r="68" spans="2:25" ht="13.5" customHeight="1" x14ac:dyDescent="0.2">
      <c r="B68" s="1">
        <f t="shared" si="3"/>
        <v>58</v>
      </c>
      <c r="C68" s="6"/>
      <c r="D68" s="6"/>
      <c r="E68" s="123"/>
      <c r="F68" s="123" t="s">
        <v>103</v>
      </c>
      <c r="G68" s="123"/>
      <c r="H68" s="123"/>
      <c r="I68" s="123"/>
      <c r="J68" s="123"/>
      <c r="K68" s="24">
        <v>400</v>
      </c>
      <c r="L68" s="24">
        <v>1050</v>
      </c>
      <c r="M68" s="24">
        <v>1350</v>
      </c>
      <c r="N68" s="115">
        <v>900</v>
      </c>
      <c r="Y68" s="125"/>
    </row>
    <row r="69" spans="2:25" ht="13.95" customHeight="1" x14ac:dyDescent="0.2">
      <c r="B69" s="1">
        <f t="shared" si="3"/>
        <v>59</v>
      </c>
      <c r="C69" s="6"/>
      <c r="D69" s="6"/>
      <c r="E69" s="123"/>
      <c r="F69" s="123" t="s">
        <v>178</v>
      </c>
      <c r="G69" s="123"/>
      <c r="H69" s="123"/>
      <c r="I69" s="123"/>
      <c r="J69" s="123"/>
      <c r="K69" s="24"/>
      <c r="L69" s="24">
        <v>50</v>
      </c>
      <c r="M69" s="24">
        <v>25</v>
      </c>
      <c r="N69" s="115">
        <v>75</v>
      </c>
      <c r="Y69" s="125"/>
    </row>
    <row r="70" spans="2:25" ht="13.5" customHeight="1" x14ac:dyDescent="0.2">
      <c r="B70" s="1">
        <f t="shared" si="3"/>
        <v>60</v>
      </c>
      <c r="C70" s="6"/>
      <c r="D70" s="6"/>
      <c r="E70" s="123"/>
      <c r="F70" s="123" t="s">
        <v>247</v>
      </c>
      <c r="G70" s="123"/>
      <c r="H70" s="123"/>
      <c r="I70" s="123"/>
      <c r="J70" s="123"/>
      <c r="K70" s="24"/>
      <c r="L70" s="24">
        <v>2</v>
      </c>
      <c r="M70" s="24">
        <v>1</v>
      </c>
      <c r="N70" s="115">
        <v>1</v>
      </c>
      <c r="Y70" s="125"/>
    </row>
    <row r="71" spans="2:25" ht="13.95" customHeight="1" x14ac:dyDescent="0.2">
      <c r="B71" s="1">
        <f t="shared" si="3"/>
        <v>61</v>
      </c>
      <c r="C71" s="6"/>
      <c r="D71" s="6"/>
      <c r="E71" s="123"/>
      <c r="F71" s="123" t="s">
        <v>226</v>
      </c>
      <c r="G71" s="123"/>
      <c r="H71" s="123"/>
      <c r="I71" s="123"/>
      <c r="J71" s="123"/>
      <c r="K71" s="24" t="s">
        <v>148</v>
      </c>
      <c r="L71" s="24" t="s">
        <v>148</v>
      </c>
      <c r="M71" s="24"/>
      <c r="N71" s="115">
        <v>25</v>
      </c>
      <c r="Y71" s="125"/>
    </row>
    <row r="72" spans="2:25" ht="13.95" customHeight="1" x14ac:dyDescent="0.2">
      <c r="B72" s="1">
        <f t="shared" si="3"/>
        <v>62</v>
      </c>
      <c r="C72" s="6"/>
      <c r="D72" s="6"/>
      <c r="E72" s="123"/>
      <c r="F72" s="123" t="s">
        <v>311</v>
      </c>
      <c r="G72" s="123"/>
      <c r="H72" s="123"/>
      <c r="I72" s="123"/>
      <c r="J72" s="123"/>
      <c r="K72" s="24"/>
      <c r="L72" s="24" t="s">
        <v>148</v>
      </c>
      <c r="M72" s="24"/>
      <c r="N72" s="115"/>
      <c r="Y72" s="125"/>
    </row>
    <row r="73" spans="2:25" ht="13.95" customHeight="1" x14ac:dyDescent="0.2">
      <c r="B73" s="1">
        <f t="shared" si="3"/>
        <v>63</v>
      </c>
      <c r="C73" s="6"/>
      <c r="D73" s="6"/>
      <c r="E73" s="123"/>
      <c r="F73" s="123" t="s">
        <v>31</v>
      </c>
      <c r="G73" s="123"/>
      <c r="H73" s="123"/>
      <c r="I73" s="123"/>
      <c r="J73" s="123"/>
      <c r="K73" s="24">
        <v>650</v>
      </c>
      <c r="L73" s="24">
        <v>300</v>
      </c>
      <c r="M73" s="24">
        <v>500</v>
      </c>
      <c r="N73" s="115">
        <v>500</v>
      </c>
      <c r="Y73" s="125"/>
    </row>
    <row r="74" spans="2:25" ht="13.95" customHeight="1" x14ac:dyDescent="0.2">
      <c r="B74" s="1">
        <f t="shared" si="3"/>
        <v>64</v>
      </c>
      <c r="C74" s="2" t="s">
        <v>32</v>
      </c>
      <c r="D74" s="2" t="s">
        <v>33</v>
      </c>
      <c r="E74" s="123"/>
      <c r="F74" s="123" t="s">
        <v>158</v>
      </c>
      <c r="G74" s="123"/>
      <c r="H74" s="123"/>
      <c r="I74" s="123"/>
      <c r="J74" s="123"/>
      <c r="K74" s="24" t="s">
        <v>148</v>
      </c>
      <c r="L74" s="24"/>
      <c r="M74" s="24" t="s">
        <v>148</v>
      </c>
      <c r="N74" s="115" t="s">
        <v>148</v>
      </c>
    </row>
    <row r="75" spans="2:25" ht="14.25" customHeight="1" x14ac:dyDescent="0.2">
      <c r="B75" s="1">
        <f t="shared" si="3"/>
        <v>65</v>
      </c>
      <c r="C75" s="6"/>
      <c r="D75" s="6"/>
      <c r="E75" s="123"/>
      <c r="F75" s="123" t="s">
        <v>159</v>
      </c>
      <c r="G75" s="123"/>
      <c r="H75" s="123"/>
      <c r="I75" s="123"/>
      <c r="J75" s="123"/>
      <c r="K75" s="24"/>
      <c r="L75" s="24" t="s">
        <v>148</v>
      </c>
      <c r="M75" s="24" t="s">
        <v>148</v>
      </c>
      <c r="N75" s="115">
        <v>1</v>
      </c>
    </row>
    <row r="76" spans="2:25" ht="13.5" customHeight="1" x14ac:dyDescent="0.2">
      <c r="B76" s="1">
        <f t="shared" si="3"/>
        <v>66</v>
      </c>
      <c r="C76" s="6"/>
      <c r="D76" s="6"/>
      <c r="E76" s="123"/>
      <c r="F76" s="123" t="s">
        <v>181</v>
      </c>
      <c r="G76" s="123"/>
      <c r="H76" s="123"/>
      <c r="I76" s="123"/>
      <c r="J76" s="123"/>
      <c r="K76" s="24">
        <v>2</v>
      </c>
      <c r="L76" s="24">
        <v>1</v>
      </c>
      <c r="M76" s="24">
        <v>1</v>
      </c>
      <c r="N76" s="115">
        <v>1</v>
      </c>
    </row>
    <row r="77" spans="2:25" ht="13.95" customHeight="1" x14ac:dyDescent="0.2">
      <c r="B77" s="1">
        <f t="shared" si="3"/>
        <v>67</v>
      </c>
      <c r="C77" s="6"/>
      <c r="D77" s="6"/>
      <c r="E77" s="123"/>
      <c r="F77" s="123" t="s">
        <v>114</v>
      </c>
      <c r="G77" s="123"/>
      <c r="H77" s="123"/>
      <c r="I77" s="123"/>
      <c r="J77" s="123"/>
      <c r="K77" s="24"/>
      <c r="L77" s="24" t="s">
        <v>148</v>
      </c>
      <c r="M77" s="24">
        <v>3</v>
      </c>
      <c r="N77" s="115">
        <v>1</v>
      </c>
    </row>
    <row r="78" spans="2:25" ht="13.95" customHeight="1" x14ac:dyDescent="0.2">
      <c r="B78" s="1">
        <f t="shared" ref="B78:B88" si="6">B77+1</f>
        <v>68</v>
      </c>
      <c r="C78" s="6"/>
      <c r="D78" s="6"/>
      <c r="E78" s="123"/>
      <c r="F78" s="123" t="s">
        <v>183</v>
      </c>
      <c r="G78" s="123"/>
      <c r="H78" s="123"/>
      <c r="I78" s="123"/>
      <c r="J78" s="123"/>
      <c r="K78" s="24">
        <v>1</v>
      </c>
      <c r="L78" s="24">
        <v>1</v>
      </c>
      <c r="M78" s="24" t="s">
        <v>148</v>
      </c>
      <c r="N78" s="115">
        <v>1</v>
      </c>
    </row>
    <row r="79" spans="2:25" ht="13.5" customHeight="1" x14ac:dyDescent="0.2">
      <c r="B79" s="1">
        <f t="shared" si="6"/>
        <v>69</v>
      </c>
      <c r="C79" s="6"/>
      <c r="D79" s="6"/>
      <c r="E79" s="123"/>
      <c r="F79" s="123" t="s">
        <v>364</v>
      </c>
      <c r="G79" s="123"/>
      <c r="H79" s="123"/>
      <c r="I79" s="123"/>
      <c r="J79" s="123"/>
      <c r="K79" s="24"/>
      <c r="L79" s="24">
        <v>1</v>
      </c>
      <c r="M79" s="24"/>
      <c r="N79" s="115"/>
    </row>
    <row r="80" spans="2:25" ht="13.5" customHeight="1" x14ac:dyDescent="0.2">
      <c r="B80" s="1">
        <f t="shared" si="6"/>
        <v>70</v>
      </c>
      <c r="C80" s="2" t="s">
        <v>132</v>
      </c>
      <c r="D80" s="2" t="s">
        <v>184</v>
      </c>
      <c r="E80" s="123"/>
      <c r="F80" s="123" t="s">
        <v>314</v>
      </c>
      <c r="G80" s="123"/>
      <c r="H80" s="123"/>
      <c r="I80" s="123"/>
      <c r="J80" s="123"/>
      <c r="K80" s="24"/>
      <c r="L80" s="24"/>
      <c r="M80" s="24" t="s">
        <v>148</v>
      </c>
      <c r="N80" s="115" t="s">
        <v>148</v>
      </c>
    </row>
    <row r="81" spans="2:24" ht="13.5" customHeight="1" x14ac:dyDescent="0.2">
      <c r="B81" s="1">
        <f t="shared" si="6"/>
        <v>71</v>
      </c>
      <c r="C81" s="6"/>
      <c r="D81" s="2" t="s">
        <v>186</v>
      </c>
      <c r="E81" s="123"/>
      <c r="F81" s="123" t="s">
        <v>187</v>
      </c>
      <c r="G81" s="123"/>
      <c r="H81" s="123"/>
      <c r="I81" s="123"/>
      <c r="J81" s="123"/>
      <c r="K81" s="24" t="s">
        <v>148</v>
      </c>
      <c r="L81" s="24"/>
      <c r="M81" s="24"/>
      <c r="N81" s="115">
        <v>2</v>
      </c>
    </row>
    <row r="82" spans="2:24" ht="13.5" customHeight="1" x14ac:dyDescent="0.2">
      <c r="B82" s="1">
        <f t="shared" si="6"/>
        <v>72</v>
      </c>
      <c r="C82" s="6"/>
      <c r="D82" s="2" t="s">
        <v>35</v>
      </c>
      <c r="E82" s="123"/>
      <c r="F82" s="123" t="s">
        <v>112</v>
      </c>
      <c r="G82" s="123"/>
      <c r="H82" s="123"/>
      <c r="I82" s="123"/>
      <c r="J82" s="123"/>
      <c r="K82" s="24">
        <v>6</v>
      </c>
      <c r="L82" s="24">
        <v>4</v>
      </c>
      <c r="M82" s="24">
        <v>7</v>
      </c>
      <c r="N82" s="115">
        <v>2</v>
      </c>
    </row>
    <row r="83" spans="2:24" ht="13.5" customHeight="1" x14ac:dyDescent="0.2">
      <c r="B83" s="1">
        <f t="shared" si="6"/>
        <v>73</v>
      </c>
      <c r="C83" s="6"/>
      <c r="D83" s="7"/>
      <c r="E83" s="123"/>
      <c r="F83" s="123" t="s">
        <v>36</v>
      </c>
      <c r="G83" s="123"/>
      <c r="H83" s="123"/>
      <c r="I83" s="123"/>
      <c r="J83" s="123"/>
      <c r="K83" s="24">
        <v>25</v>
      </c>
      <c r="L83" s="24" t="s">
        <v>148</v>
      </c>
      <c r="M83" s="24" t="s">
        <v>148</v>
      </c>
      <c r="N83" s="115"/>
    </row>
    <row r="84" spans="2:24" ht="13.5" customHeight="1" x14ac:dyDescent="0.2">
      <c r="B84" s="1">
        <f t="shared" si="6"/>
        <v>74</v>
      </c>
      <c r="C84" s="7"/>
      <c r="D84" s="8" t="s">
        <v>37</v>
      </c>
      <c r="E84" s="123"/>
      <c r="F84" s="123" t="s">
        <v>38</v>
      </c>
      <c r="G84" s="123"/>
      <c r="H84" s="123"/>
      <c r="I84" s="123"/>
      <c r="J84" s="123"/>
      <c r="K84" s="24">
        <v>100</v>
      </c>
      <c r="L84" s="24">
        <v>75</v>
      </c>
      <c r="M84" s="24">
        <v>100</v>
      </c>
      <c r="N84" s="115">
        <v>50</v>
      </c>
    </row>
    <row r="85" spans="2:24" ht="13.5" customHeight="1" x14ac:dyDescent="0.2">
      <c r="B85" s="1">
        <f t="shared" si="6"/>
        <v>75</v>
      </c>
      <c r="C85" s="2" t="s">
        <v>0</v>
      </c>
      <c r="D85" s="8" t="s">
        <v>39</v>
      </c>
      <c r="E85" s="123"/>
      <c r="F85" s="123" t="s">
        <v>40</v>
      </c>
      <c r="G85" s="123"/>
      <c r="H85" s="123"/>
      <c r="I85" s="123"/>
      <c r="J85" s="123"/>
      <c r="K85" s="24" t="s">
        <v>148</v>
      </c>
      <c r="L85" s="24" t="s">
        <v>148</v>
      </c>
      <c r="M85" s="24">
        <v>50</v>
      </c>
      <c r="N85" s="115" t="s">
        <v>148</v>
      </c>
      <c r="U85">
        <f>COUNTA(K74:K85)</f>
        <v>8</v>
      </c>
      <c r="V85">
        <f>COUNTA(L74:L85)</f>
        <v>9</v>
      </c>
      <c r="W85">
        <f>COUNTA(M74:M85)</f>
        <v>10</v>
      </c>
      <c r="X85">
        <f>COUNTA(N74:N85)</f>
        <v>10</v>
      </c>
    </row>
    <row r="86" spans="2:24" ht="13.5" customHeight="1" x14ac:dyDescent="0.2">
      <c r="B86" s="1">
        <f t="shared" si="6"/>
        <v>76</v>
      </c>
      <c r="C86" s="152" t="s">
        <v>41</v>
      </c>
      <c r="D86" s="153"/>
      <c r="E86" s="123"/>
      <c r="F86" s="123" t="s">
        <v>42</v>
      </c>
      <c r="G86" s="123"/>
      <c r="H86" s="123"/>
      <c r="I86" s="123"/>
      <c r="J86" s="123"/>
      <c r="K86" s="24">
        <v>25</v>
      </c>
      <c r="L86" s="24">
        <v>275</v>
      </c>
      <c r="M86" s="24">
        <v>100</v>
      </c>
      <c r="N86" s="115">
        <v>225</v>
      </c>
    </row>
    <row r="87" spans="2:24" ht="13.5" customHeight="1" x14ac:dyDescent="0.2">
      <c r="B87" s="1">
        <f t="shared" si="6"/>
        <v>77</v>
      </c>
      <c r="C87" s="3"/>
      <c r="D87" s="82"/>
      <c r="E87" s="123"/>
      <c r="F87" s="123" t="s">
        <v>43</v>
      </c>
      <c r="G87" s="123"/>
      <c r="H87" s="123"/>
      <c r="I87" s="123"/>
      <c r="J87" s="123"/>
      <c r="K87" s="24">
        <v>25</v>
      </c>
      <c r="L87" s="24">
        <v>25</v>
      </c>
      <c r="M87" s="24">
        <v>50</v>
      </c>
      <c r="N87" s="115">
        <v>25</v>
      </c>
    </row>
    <row r="88" spans="2:24" ht="13.95" customHeight="1" thickBot="1" x14ac:dyDescent="0.25">
      <c r="B88" s="1">
        <f t="shared" si="6"/>
        <v>78</v>
      </c>
      <c r="C88" s="3"/>
      <c r="D88" s="82"/>
      <c r="E88" s="123"/>
      <c r="F88" s="123" t="s">
        <v>74</v>
      </c>
      <c r="G88" s="123"/>
      <c r="H88" s="123"/>
      <c r="I88" s="123"/>
      <c r="J88" s="123"/>
      <c r="K88" s="24">
        <v>25</v>
      </c>
      <c r="L88" s="24">
        <v>125</v>
      </c>
      <c r="M88" s="24">
        <v>125</v>
      </c>
      <c r="N88" s="117">
        <v>175</v>
      </c>
    </row>
    <row r="89" spans="2:24" ht="13.95" customHeight="1" x14ac:dyDescent="0.2">
      <c r="B89" s="83"/>
      <c r="C89" s="84"/>
      <c r="D89" s="84"/>
      <c r="E89" s="23"/>
      <c r="F89" s="23"/>
      <c r="G89" s="23"/>
      <c r="H89" s="23"/>
      <c r="I89" s="23"/>
      <c r="J89" s="23"/>
      <c r="K89" s="23"/>
      <c r="L89" s="23"/>
      <c r="M89" s="23"/>
      <c r="N89" s="23"/>
      <c r="U89">
        <f>COUNTA(K11:K88)</f>
        <v>54</v>
      </c>
      <c r="V89">
        <f>COUNTA(L11:L88)</f>
        <v>54</v>
      </c>
      <c r="W89">
        <f>COUNTA(M11:M88)</f>
        <v>51</v>
      </c>
      <c r="X89">
        <f>COUNTA(N11:N88)</f>
        <v>62</v>
      </c>
    </row>
    <row r="90" spans="2:24" ht="18" customHeight="1" x14ac:dyDescent="0.2"/>
    <row r="91" spans="2:24" ht="18" customHeight="1" x14ac:dyDescent="0.2">
      <c r="B91" s="64"/>
    </row>
    <row r="92" spans="2:24" ht="9" customHeight="1" thickBot="1" x14ac:dyDescent="0.25"/>
    <row r="93" spans="2:24" ht="18" customHeight="1" x14ac:dyDescent="0.2">
      <c r="B93" s="65"/>
      <c r="C93" s="66"/>
      <c r="D93" s="148" t="s">
        <v>1</v>
      </c>
      <c r="E93" s="148"/>
      <c r="F93" s="148"/>
      <c r="G93" s="148"/>
      <c r="H93" s="66"/>
      <c r="I93" s="66"/>
      <c r="J93" s="67"/>
      <c r="K93" s="28" t="s">
        <v>62</v>
      </c>
      <c r="L93" s="28" t="s">
        <v>63</v>
      </c>
      <c r="M93" s="28" t="s">
        <v>64</v>
      </c>
      <c r="N93" s="51" t="s">
        <v>65</v>
      </c>
      <c r="U93">
        <f>SUM(U11:U20,K21:K88)</f>
        <v>17881</v>
      </c>
      <c r="V93">
        <f>SUM(V11:V20,L21:L88)</f>
        <v>30544</v>
      </c>
      <c r="W93">
        <f>SUM(W11:W20,M21:M88)</f>
        <v>30872</v>
      </c>
      <c r="X93">
        <f>SUM(X11:X20,N21:N88)</f>
        <v>15923</v>
      </c>
    </row>
    <row r="94" spans="2:24" ht="18" customHeight="1" thickBot="1" x14ac:dyDescent="0.25">
      <c r="B94" s="73"/>
      <c r="C94" s="9"/>
      <c r="D94" s="147" t="s">
        <v>2</v>
      </c>
      <c r="E94" s="147"/>
      <c r="F94" s="147"/>
      <c r="G94" s="147"/>
      <c r="H94" s="9"/>
      <c r="I94" s="9"/>
      <c r="J94" s="75"/>
      <c r="K94" s="31" t="str">
        <f>K5</f>
        <v>2022.11.25</v>
      </c>
      <c r="L94" s="31" t="str">
        <f>L5</f>
        <v>2022.11.25</v>
      </c>
      <c r="M94" s="31" t="str">
        <f>M5</f>
        <v>2022.11.25</v>
      </c>
      <c r="N94" s="50" t="str">
        <f>N5</f>
        <v>2022.11.25</v>
      </c>
    </row>
    <row r="95" spans="2:24" ht="19.95" customHeight="1" thickTop="1" x14ac:dyDescent="0.2">
      <c r="B95" s="154" t="s">
        <v>45</v>
      </c>
      <c r="C95" s="155"/>
      <c r="D95" s="155"/>
      <c r="E95" s="155"/>
      <c r="F95" s="155"/>
      <c r="G95" s="155"/>
      <c r="H95" s="155"/>
      <c r="I95" s="155"/>
      <c r="J95" s="80"/>
      <c r="K95" s="32">
        <f>SUM(K96:K104)</f>
        <v>17881</v>
      </c>
      <c r="L95" s="32">
        <f>SUM(L96:L104)</f>
        <v>30544</v>
      </c>
      <c r="M95" s="32">
        <f>SUM(M96:M104)</f>
        <v>30872</v>
      </c>
      <c r="N95" s="143">
        <f>SUM(N96:N104)</f>
        <v>15923</v>
      </c>
    </row>
    <row r="96" spans="2:24" ht="13.95" customHeight="1" x14ac:dyDescent="0.2">
      <c r="B96" s="156" t="s">
        <v>46</v>
      </c>
      <c r="C96" s="157"/>
      <c r="D96" s="158"/>
      <c r="E96" s="12"/>
      <c r="F96" s="13"/>
      <c r="G96" s="149" t="s">
        <v>13</v>
      </c>
      <c r="H96" s="149"/>
      <c r="I96" s="13"/>
      <c r="J96" s="14"/>
      <c r="K96" s="4">
        <f>SUM(U$11:U$20)</f>
        <v>215</v>
      </c>
      <c r="L96" s="4">
        <f>SUM(V$11:V$20)</f>
        <v>845</v>
      </c>
      <c r="M96" s="4">
        <f>SUM(W$11:W$20)</f>
        <v>175</v>
      </c>
      <c r="N96" s="5">
        <f>SUM(X$11:X$20)</f>
        <v>81</v>
      </c>
    </row>
    <row r="97" spans="2:14" ht="13.95" customHeight="1" x14ac:dyDescent="0.2">
      <c r="B97" s="86"/>
      <c r="C97" s="64"/>
      <c r="D97" s="87"/>
      <c r="E97" s="15"/>
      <c r="F97" s="123"/>
      <c r="G97" s="149" t="s">
        <v>25</v>
      </c>
      <c r="H97" s="149"/>
      <c r="I97" s="119"/>
      <c r="J97" s="16"/>
      <c r="K97" s="4">
        <f>SUM(K$21)</f>
        <v>3750</v>
      </c>
      <c r="L97" s="4">
        <f>SUM(L$21)</f>
        <v>2375</v>
      </c>
      <c r="M97" s="4">
        <f>SUM(M$21)</f>
        <v>3375</v>
      </c>
      <c r="N97" s="5">
        <f>SUM(N$21)</f>
        <v>575</v>
      </c>
    </row>
    <row r="98" spans="2:14" ht="13.95" customHeight="1" x14ac:dyDescent="0.2">
      <c r="B98" s="86"/>
      <c r="C98" s="64"/>
      <c r="D98" s="87"/>
      <c r="E98" s="15"/>
      <c r="F98" s="123"/>
      <c r="G98" s="149" t="s">
        <v>27</v>
      </c>
      <c r="H98" s="149"/>
      <c r="I98" s="13"/>
      <c r="J98" s="14"/>
      <c r="K98" s="4">
        <f>SUM(K$22:K$22)</f>
        <v>25</v>
      </c>
      <c r="L98" s="4">
        <f>SUM(L$22:L$22)</f>
        <v>25</v>
      </c>
      <c r="M98" s="4">
        <f>SUM(M$22:M$22)</f>
        <v>0</v>
      </c>
      <c r="N98" s="5">
        <f>SUM(N$22:N$22)</f>
        <v>0</v>
      </c>
    </row>
    <row r="99" spans="2:14" ht="13.95" customHeight="1" x14ac:dyDescent="0.2">
      <c r="B99" s="86"/>
      <c r="C99" s="64"/>
      <c r="D99" s="87"/>
      <c r="E99" s="15"/>
      <c r="F99" s="123"/>
      <c r="G99" s="149" t="s">
        <v>79</v>
      </c>
      <c r="H99" s="149"/>
      <c r="I99" s="13"/>
      <c r="J99" s="14"/>
      <c r="K99" s="4">
        <f>SUM(K$23:K$24)</f>
        <v>50</v>
      </c>
      <c r="L99" s="4">
        <f>SUM(L$23:L$24)</f>
        <v>0</v>
      </c>
      <c r="M99" s="4">
        <f>SUM(M$23:M$24)</f>
        <v>0</v>
      </c>
      <c r="N99" s="5">
        <f>SUM(N$23:N$24)</f>
        <v>50</v>
      </c>
    </row>
    <row r="100" spans="2:14" ht="13.95" customHeight="1" x14ac:dyDescent="0.2">
      <c r="B100" s="86"/>
      <c r="C100" s="64"/>
      <c r="D100" s="87"/>
      <c r="E100" s="15"/>
      <c r="F100" s="123"/>
      <c r="G100" s="149" t="s">
        <v>80</v>
      </c>
      <c r="H100" s="149"/>
      <c r="I100" s="13"/>
      <c r="J100" s="14"/>
      <c r="K100" s="4">
        <f>SUM(K26:K40)</f>
        <v>12000</v>
      </c>
      <c r="L100" s="4">
        <f>SUM(L$26:L$40)</f>
        <v>24100</v>
      </c>
      <c r="M100" s="4">
        <f>SUM(M$26:M$40)</f>
        <v>22554</v>
      </c>
      <c r="N100" s="5">
        <f>SUM(N$26:N$40)</f>
        <v>10777</v>
      </c>
    </row>
    <row r="101" spans="2:14" ht="13.95" customHeight="1" x14ac:dyDescent="0.2">
      <c r="B101" s="86"/>
      <c r="C101" s="64"/>
      <c r="D101" s="87"/>
      <c r="E101" s="15"/>
      <c r="F101" s="123"/>
      <c r="G101" s="149" t="s">
        <v>77</v>
      </c>
      <c r="H101" s="149"/>
      <c r="I101" s="13"/>
      <c r="J101" s="14"/>
      <c r="K101" s="4">
        <f>SUM(K$41:K$43)</f>
        <v>0</v>
      </c>
      <c r="L101" s="4">
        <f>SUM(L$41:L$43)</f>
        <v>75</v>
      </c>
      <c r="M101" s="4">
        <f>SUM(M$41:M$43)</f>
        <v>25</v>
      </c>
      <c r="N101" s="5">
        <f>SUM(N$41:N$43)</f>
        <v>0</v>
      </c>
    </row>
    <row r="102" spans="2:14" ht="13.95" customHeight="1" x14ac:dyDescent="0.2">
      <c r="B102" s="86"/>
      <c r="C102" s="64"/>
      <c r="D102" s="87"/>
      <c r="E102" s="15"/>
      <c r="F102" s="123"/>
      <c r="G102" s="149" t="s">
        <v>28</v>
      </c>
      <c r="H102" s="149"/>
      <c r="I102" s="13"/>
      <c r="J102" s="14"/>
      <c r="K102" s="4">
        <f>SUM(K$44:K$73)</f>
        <v>1607</v>
      </c>
      <c r="L102" s="4">
        <f>SUM(L$44:L$73)</f>
        <v>2567</v>
      </c>
      <c r="M102" s="4">
        <f>SUM(M$44:M$73)</f>
        <v>4282</v>
      </c>
      <c r="N102" s="5">
        <f>SUM(N$44:N$73)</f>
        <v>3907</v>
      </c>
    </row>
    <row r="103" spans="2:14" ht="13.95" customHeight="1" x14ac:dyDescent="0.2">
      <c r="B103" s="86"/>
      <c r="C103" s="64"/>
      <c r="D103" s="87"/>
      <c r="E103" s="15"/>
      <c r="F103" s="123"/>
      <c r="G103" s="149" t="s">
        <v>47</v>
      </c>
      <c r="H103" s="149"/>
      <c r="I103" s="13"/>
      <c r="J103" s="14"/>
      <c r="K103" s="4">
        <f>SUM(K$25:K$25,K$86:K$87)</f>
        <v>75</v>
      </c>
      <c r="L103" s="4">
        <f>SUM(L25:L25,L$86:L$87)</f>
        <v>350</v>
      </c>
      <c r="M103" s="4">
        <f>SUM(M25:M25,M$86:M$87)</f>
        <v>175</v>
      </c>
      <c r="N103" s="5">
        <f>SUM(N25:N25,N$86:N$87)</f>
        <v>300</v>
      </c>
    </row>
    <row r="104" spans="2:14" ht="13.95" customHeight="1" thickBot="1" x14ac:dyDescent="0.25">
      <c r="B104" s="88"/>
      <c r="C104" s="89"/>
      <c r="D104" s="90"/>
      <c r="E104" s="17"/>
      <c r="F104" s="9"/>
      <c r="G104" s="147" t="s">
        <v>44</v>
      </c>
      <c r="H104" s="147"/>
      <c r="I104" s="18"/>
      <c r="J104" s="19"/>
      <c r="K104" s="10">
        <f>SUM(K$74:K$85,K$88)</f>
        <v>159</v>
      </c>
      <c r="L104" s="10">
        <f>SUM(L$74:L$85,L$88)</f>
        <v>207</v>
      </c>
      <c r="M104" s="10">
        <f>SUM(M$74:M$85,M$88)</f>
        <v>286</v>
      </c>
      <c r="N104" s="11">
        <f>SUM(N$74:N$85,N$88)</f>
        <v>233</v>
      </c>
    </row>
    <row r="105" spans="2:14" ht="18" customHeight="1" thickTop="1" x14ac:dyDescent="0.2">
      <c r="B105" s="159" t="s">
        <v>48</v>
      </c>
      <c r="C105" s="160"/>
      <c r="D105" s="161"/>
      <c r="E105" s="91"/>
      <c r="F105" s="120"/>
      <c r="G105" s="162" t="s">
        <v>49</v>
      </c>
      <c r="H105" s="162"/>
      <c r="I105" s="120"/>
      <c r="J105" s="121"/>
      <c r="K105" s="35" t="s">
        <v>50</v>
      </c>
      <c r="L105" s="41"/>
      <c r="M105" s="41"/>
      <c r="N105" s="53"/>
    </row>
    <row r="106" spans="2:14" ht="18" customHeight="1" x14ac:dyDescent="0.2">
      <c r="B106" s="92"/>
      <c r="C106" s="93"/>
      <c r="D106" s="93"/>
      <c r="E106" s="94"/>
      <c r="F106" s="95"/>
      <c r="G106" s="96"/>
      <c r="H106" s="96"/>
      <c r="I106" s="95"/>
      <c r="J106" s="97"/>
      <c r="K106" s="36" t="s">
        <v>51</v>
      </c>
      <c r="L106" s="42"/>
      <c r="M106" s="42"/>
      <c r="N106" s="45"/>
    </row>
    <row r="107" spans="2:14" ht="18" customHeight="1" x14ac:dyDescent="0.2">
      <c r="B107" s="86"/>
      <c r="C107" s="64"/>
      <c r="D107" s="64"/>
      <c r="E107" s="98"/>
      <c r="F107" s="22"/>
      <c r="G107" s="163" t="s">
        <v>52</v>
      </c>
      <c r="H107" s="163"/>
      <c r="I107" s="118"/>
      <c r="J107" s="122"/>
      <c r="K107" s="37" t="s">
        <v>53</v>
      </c>
      <c r="L107" s="43"/>
      <c r="M107" s="47"/>
      <c r="N107" s="43"/>
    </row>
    <row r="108" spans="2:14" ht="18" customHeight="1" x14ac:dyDescent="0.2">
      <c r="B108" s="86"/>
      <c r="C108" s="64"/>
      <c r="D108" s="64"/>
      <c r="E108" s="99"/>
      <c r="F108" s="64"/>
      <c r="G108" s="100"/>
      <c r="H108" s="100"/>
      <c r="I108" s="93"/>
      <c r="J108" s="101"/>
      <c r="K108" s="38" t="s">
        <v>89</v>
      </c>
      <c r="L108" s="44"/>
      <c r="M108" s="26"/>
      <c r="N108" s="44"/>
    </row>
    <row r="109" spans="2:14" ht="18" customHeight="1" x14ac:dyDescent="0.2">
      <c r="B109" s="86"/>
      <c r="C109" s="64"/>
      <c r="D109" s="64"/>
      <c r="E109" s="99"/>
      <c r="F109" s="64"/>
      <c r="G109" s="100"/>
      <c r="H109" s="100"/>
      <c r="I109" s="93"/>
      <c r="J109" s="101"/>
      <c r="K109" s="38" t="s">
        <v>82</v>
      </c>
      <c r="L109" s="42"/>
      <c r="M109" s="26"/>
      <c r="N109" s="44"/>
    </row>
    <row r="110" spans="2:14" ht="18" customHeight="1" x14ac:dyDescent="0.2">
      <c r="B110" s="86"/>
      <c r="C110" s="64"/>
      <c r="D110" s="64"/>
      <c r="E110" s="98"/>
      <c r="F110" s="22"/>
      <c r="G110" s="163" t="s">
        <v>54</v>
      </c>
      <c r="H110" s="163"/>
      <c r="I110" s="118"/>
      <c r="J110" s="122"/>
      <c r="K110" s="37" t="s">
        <v>93</v>
      </c>
      <c r="L110" s="43"/>
      <c r="M110" s="47"/>
      <c r="N110" s="43"/>
    </row>
    <row r="111" spans="2:14" ht="18" customHeight="1" x14ac:dyDescent="0.2">
      <c r="B111" s="86"/>
      <c r="C111" s="64"/>
      <c r="D111" s="64"/>
      <c r="E111" s="99"/>
      <c r="F111" s="64"/>
      <c r="G111" s="100"/>
      <c r="H111" s="100"/>
      <c r="I111" s="93"/>
      <c r="J111" s="101"/>
      <c r="K111" s="38" t="s">
        <v>90</v>
      </c>
      <c r="L111" s="44"/>
      <c r="M111" s="26"/>
      <c r="N111" s="44"/>
    </row>
    <row r="112" spans="2:14" ht="18" customHeight="1" x14ac:dyDescent="0.2">
      <c r="B112" s="86"/>
      <c r="C112" s="64"/>
      <c r="D112" s="64"/>
      <c r="E112" s="99"/>
      <c r="F112" s="64"/>
      <c r="G112" s="100"/>
      <c r="H112" s="100"/>
      <c r="I112" s="93"/>
      <c r="J112" s="101"/>
      <c r="K112" s="38" t="s">
        <v>91</v>
      </c>
      <c r="L112" s="44"/>
      <c r="M112" s="44"/>
      <c r="N112" s="44"/>
    </row>
    <row r="113" spans="2:14" ht="18" customHeight="1" x14ac:dyDescent="0.2">
      <c r="B113" s="86"/>
      <c r="C113" s="64"/>
      <c r="D113" s="64"/>
      <c r="E113" s="78"/>
      <c r="F113" s="79"/>
      <c r="G113" s="96"/>
      <c r="H113" s="96"/>
      <c r="I113" s="95"/>
      <c r="J113" s="97"/>
      <c r="K113" s="38" t="s">
        <v>92</v>
      </c>
      <c r="L113" s="45"/>
      <c r="M113" s="42"/>
      <c r="N113" s="45"/>
    </row>
    <row r="114" spans="2:14" ht="18" customHeight="1" x14ac:dyDescent="0.2">
      <c r="B114" s="102"/>
      <c r="C114" s="79"/>
      <c r="D114" s="79"/>
      <c r="E114" s="15"/>
      <c r="F114" s="123"/>
      <c r="G114" s="149" t="s">
        <v>55</v>
      </c>
      <c r="H114" s="149"/>
      <c r="I114" s="13"/>
      <c r="J114" s="14"/>
      <c r="K114" s="27" t="s">
        <v>161</v>
      </c>
      <c r="L114" s="46"/>
      <c r="M114" s="48"/>
      <c r="N114" s="46"/>
    </row>
    <row r="115" spans="2:14" ht="18" customHeight="1" x14ac:dyDescent="0.2">
      <c r="B115" s="156" t="s">
        <v>56</v>
      </c>
      <c r="C115" s="157"/>
      <c r="D115" s="157"/>
      <c r="E115" s="22"/>
      <c r="F115" s="22"/>
      <c r="G115" s="22"/>
      <c r="H115" s="22"/>
      <c r="I115" s="22"/>
      <c r="J115" s="22"/>
      <c r="K115" s="22"/>
      <c r="L115" s="22"/>
      <c r="M115" s="22"/>
      <c r="N115" s="54"/>
    </row>
    <row r="116" spans="2:14" ht="14.1" customHeight="1" x14ac:dyDescent="0.2">
      <c r="B116" s="103"/>
      <c r="C116" s="39" t="s">
        <v>57</v>
      </c>
      <c r="D116" s="104"/>
      <c r="E116" s="39"/>
      <c r="F116" s="39"/>
      <c r="G116" s="39"/>
      <c r="H116" s="39"/>
      <c r="I116" s="39"/>
      <c r="J116" s="39"/>
      <c r="K116" s="39"/>
      <c r="L116" s="39"/>
      <c r="M116" s="39"/>
      <c r="N116" s="55"/>
    </row>
    <row r="117" spans="2:14" ht="14.1" customHeight="1" x14ac:dyDescent="0.2">
      <c r="B117" s="103"/>
      <c r="C117" s="39" t="s">
        <v>58</v>
      </c>
      <c r="D117" s="104"/>
      <c r="E117" s="39"/>
      <c r="F117" s="39"/>
      <c r="G117" s="39"/>
      <c r="H117" s="39"/>
      <c r="I117" s="39"/>
      <c r="J117" s="39"/>
      <c r="K117" s="39"/>
      <c r="L117" s="39"/>
      <c r="M117" s="39"/>
      <c r="N117" s="55"/>
    </row>
    <row r="118" spans="2:14" ht="14.1" customHeight="1" x14ac:dyDescent="0.2">
      <c r="B118" s="103"/>
      <c r="C118" s="39" t="s">
        <v>59</v>
      </c>
      <c r="D118" s="104"/>
      <c r="E118" s="39"/>
      <c r="F118" s="39"/>
      <c r="G118" s="39"/>
      <c r="H118" s="39"/>
      <c r="I118" s="39"/>
      <c r="J118" s="39"/>
      <c r="K118" s="39"/>
      <c r="L118" s="39"/>
      <c r="M118" s="39"/>
      <c r="N118" s="55"/>
    </row>
    <row r="119" spans="2:14" ht="14.1" customHeight="1" x14ac:dyDescent="0.2">
      <c r="B119" s="103"/>
      <c r="C119" s="39" t="s">
        <v>122</v>
      </c>
      <c r="D119" s="104"/>
      <c r="E119" s="39"/>
      <c r="F119" s="39"/>
      <c r="G119" s="39"/>
      <c r="H119" s="39"/>
      <c r="I119" s="39"/>
      <c r="J119" s="39"/>
      <c r="K119" s="39"/>
      <c r="L119" s="39"/>
      <c r="M119" s="39"/>
      <c r="N119" s="55"/>
    </row>
    <row r="120" spans="2:14" ht="14.1" customHeight="1" x14ac:dyDescent="0.2">
      <c r="B120" s="105"/>
      <c r="C120" s="39" t="s">
        <v>123</v>
      </c>
      <c r="D120" s="39"/>
      <c r="E120" s="39"/>
      <c r="F120" s="39"/>
      <c r="G120" s="39"/>
      <c r="H120" s="39"/>
      <c r="I120" s="39"/>
      <c r="J120" s="39"/>
      <c r="K120" s="39"/>
      <c r="L120" s="39"/>
      <c r="M120" s="39"/>
      <c r="N120" s="55"/>
    </row>
    <row r="121" spans="2:14" ht="14.1" customHeight="1" x14ac:dyDescent="0.2">
      <c r="B121" s="105"/>
      <c r="C121" s="39" t="s">
        <v>119</v>
      </c>
      <c r="D121" s="39"/>
      <c r="E121" s="39"/>
      <c r="F121" s="39"/>
      <c r="G121" s="39"/>
      <c r="H121" s="39"/>
      <c r="I121" s="39"/>
      <c r="J121" s="39"/>
      <c r="K121" s="39"/>
      <c r="L121" s="39"/>
      <c r="M121" s="39"/>
      <c r="N121" s="55"/>
    </row>
    <row r="122" spans="2:14" ht="14.1" customHeight="1" x14ac:dyDescent="0.2">
      <c r="B122" s="105"/>
      <c r="C122" s="39" t="s">
        <v>87</v>
      </c>
      <c r="D122" s="39"/>
      <c r="E122" s="39"/>
      <c r="F122" s="39"/>
      <c r="G122" s="39"/>
      <c r="H122" s="39"/>
      <c r="I122" s="39"/>
      <c r="J122" s="39"/>
      <c r="K122" s="39"/>
      <c r="L122" s="39"/>
      <c r="M122" s="39"/>
      <c r="N122" s="55"/>
    </row>
    <row r="123" spans="2:14" ht="14.1" customHeight="1" x14ac:dyDescent="0.2">
      <c r="B123" s="105"/>
      <c r="C123" s="39" t="s">
        <v>88</v>
      </c>
      <c r="D123" s="39"/>
      <c r="E123" s="39"/>
      <c r="F123" s="39"/>
      <c r="G123" s="39"/>
      <c r="H123" s="39"/>
      <c r="I123" s="39"/>
      <c r="J123" s="39"/>
      <c r="K123" s="39"/>
      <c r="L123" s="39"/>
      <c r="M123" s="39"/>
      <c r="N123" s="55"/>
    </row>
    <row r="124" spans="2:14" ht="14.1" customHeight="1" x14ac:dyDescent="0.2">
      <c r="B124" s="105"/>
      <c r="C124" s="39" t="s">
        <v>78</v>
      </c>
      <c r="D124" s="39"/>
      <c r="E124" s="39"/>
      <c r="F124" s="39"/>
      <c r="G124" s="39"/>
      <c r="H124" s="39"/>
      <c r="I124" s="39"/>
      <c r="J124" s="39"/>
      <c r="K124" s="39"/>
      <c r="L124" s="39"/>
      <c r="M124" s="39"/>
      <c r="N124" s="55"/>
    </row>
    <row r="125" spans="2:14" ht="14.1" customHeight="1" x14ac:dyDescent="0.2">
      <c r="B125" s="105"/>
      <c r="C125" s="39" t="s">
        <v>128</v>
      </c>
      <c r="D125" s="39"/>
      <c r="E125" s="39"/>
      <c r="F125" s="39"/>
      <c r="G125" s="39"/>
      <c r="H125" s="39"/>
      <c r="I125" s="39"/>
      <c r="J125" s="39"/>
      <c r="K125" s="39"/>
      <c r="L125" s="39"/>
      <c r="M125" s="39"/>
      <c r="N125" s="55"/>
    </row>
    <row r="126" spans="2:14" ht="14.1" customHeight="1" x14ac:dyDescent="0.2">
      <c r="B126" s="105"/>
      <c r="C126" s="39" t="s">
        <v>124</v>
      </c>
      <c r="D126" s="39"/>
      <c r="E126" s="39"/>
      <c r="F126" s="39"/>
      <c r="G126" s="39"/>
      <c r="H126" s="39"/>
      <c r="I126" s="39"/>
      <c r="J126" s="39"/>
      <c r="K126" s="39"/>
      <c r="L126" s="39"/>
      <c r="M126" s="39"/>
      <c r="N126" s="55"/>
    </row>
    <row r="127" spans="2:14" ht="14.1" customHeight="1" x14ac:dyDescent="0.2">
      <c r="B127" s="105"/>
      <c r="C127" s="39" t="s">
        <v>125</v>
      </c>
      <c r="D127" s="39"/>
      <c r="E127" s="39"/>
      <c r="F127" s="39"/>
      <c r="G127" s="39"/>
      <c r="H127" s="39"/>
      <c r="I127" s="39"/>
      <c r="J127" s="39"/>
      <c r="K127" s="39"/>
      <c r="L127" s="39"/>
      <c r="M127" s="39"/>
      <c r="N127" s="55"/>
    </row>
    <row r="128" spans="2:14" ht="14.1" customHeight="1" x14ac:dyDescent="0.2">
      <c r="B128" s="105"/>
      <c r="C128" s="39" t="s">
        <v>126</v>
      </c>
      <c r="D128" s="39"/>
      <c r="E128" s="39"/>
      <c r="F128" s="39"/>
      <c r="G128" s="39"/>
      <c r="H128" s="39"/>
      <c r="I128" s="39"/>
      <c r="J128" s="39"/>
      <c r="K128" s="39"/>
      <c r="L128" s="39"/>
      <c r="M128" s="39"/>
      <c r="N128" s="55"/>
    </row>
    <row r="129" spans="2:14" ht="14.1" customHeight="1" x14ac:dyDescent="0.2">
      <c r="B129" s="105"/>
      <c r="C129" s="39" t="s">
        <v>115</v>
      </c>
      <c r="D129" s="39"/>
      <c r="E129" s="39"/>
      <c r="F129" s="39"/>
      <c r="G129" s="39"/>
      <c r="H129" s="39"/>
      <c r="I129" s="39"/>
      <c r="J129" s="39"/>
      <c r="K129" s="39"/>
      <c r="L129" s="39"/>
      <c r="M129" s="39"/>
      <c r="N129" s="55"/>
    </row>
    <row r="130" spans="2:14" ht="14.1" customHeight="1" x14ac:dyDescent="0.2">
      <c r="B130" s="105"/>
      <c r="C130" s="39" t="s">
        <v>127</v>
      </c>
      <c r="D130" s="39"/>
      <c r="E130" s="39"/>
      <c r="F130" s="39"/>
      <c r="G130" s="39"/>
      <c r="H130" s="39"/>
      <c r="I130" s="39"/>
      <c r="J130" s="39"/>
      <c r="K130" s="39"/>
      <c r="L130" s="39"/>
      <c r="M130" s="39"/>
      <c r="N130" s="55"/>
    </row>
    <row r="131" spans="2:14" ht="14.1" customHeight="1" x14ac:dyDescent="0.2">
      <c r="B131" s="105"/>
      <c r="C131" s="39" t="s">
        <v>188</v>
      </c>
      <c r="D131" s="39"/>
      <c r="E131" s="39"/>
      <c r="F131" s="39"/>
      <c r="G131" s="39"/>
      <c r="H131" s="39"/>
      <c r="I131" s="39"/>
      <c r="J131" s="39"/>
      <c r="K131" s="39"/>
      <c r="L131" s="39"/>
      <c r="M131" s="39"/>
      <c r="N131" s="55"/>
    </row>
    <row r="132" spans="2:14" ht="14.1" customHeight="1" x14ac:dyDescent="0.2">
      <c r="B132" s="105"/>
      <c r="C132" s="39" t="s">
        <v>121</v>
      </c>
      <c r="D132" s="39"/>
      <c r="E132" s="39"/>
      <c r="F132" s="39"/>
      <c r="G132" s="39"/>
      <c r="H132" s="39"/>
      <c r="I132" s="39"/>
      <c r="J132" s="39"/>
      <c r="K132" s="39"/>
      <c r="L132" s="39"/>
      <c r="M132" s="39"/>
      <c r="N132" s="55"/>
    </row>
    <row r="133" spans="2:14" x14ac:dyDescent="0.2">
      <c r="B133" s="106"/>
      <c r="C133" s="39" t="s">
        <v>134</v>
      </c>
      <c r="N133" s="63"/>
    </row>
    <row r="134" spans="2:14" x14ac:dyDescent="0.2">
      <c r="B134" s="106"/>
      <c r="C134" s="39" t="s">
        <v>130</v>
      </c>
      <c r="N134" s="63"/>
    </row>
    <row r="135" spans="2:14" ht="14.1" customHeight="1" x14ac:dyDescent="0.2">
      <c r="B135" s="105"/>
      <c r="C135" s="39" t="s">
        <v>104</v>
      </c>
      <c r="D135" s="39"/>
      <c r="E135" s="39"/>
      <c r="F135" s="39"/>
      <c r="G135" s="39"/>
      <c r="H135" s="39"/>
      <c r="I135" s="39"/>
      <c r="J135" s="39"/>
      <c r="K135" s="39"/>
      <c r="L135" s="39"/>
      <c r="M135" s="39"/>
      <c r="N135" s="55"/>
    </row>
    <row r="136" spans="2:14" ht="18" customHeight="1" x14ac:dyDescent="0.2">
      <c r="B136" s="105"/>
      <c r="C136" s="39" t="s">
        <v>60</v>
      </c>
      <c r="D136" s="39"/>
      <c r="E136" s="39"/>
      <c r="F136" s="39"/>
      <c r="G136" s="39"/>
      <c r="H136" s="39"/>
      <c r="I136" s="39"/>
      <c r="J136" s="39"/>
      <c r="K136" s="39"/>
      <c r="L136" s="39"/>
      <c r="M136" s="39"/>
      <c r="N136" s="55"/>
    </row>
    <row r="137" spans="2:14" x14ac:dyDescent="0.2">
      <c r="B137" s="106"/>
      <c r="C137" s="39" t="s">
        <v>120</v>
      </c>
      <c r="N137" s="63"/>
    </row>
    <row r="138" spans="2:14" x14ac:dyDescent="0.2">
      <c r="B138" s="106"/>
      <c r="C138" s="39" t="s">
        <v>139</v>
      </c>
      <c r="N138" s="63"/>
    </row>
    <row r="139" spans="2:14" ht="13.8" thickBot="1" x14ac:dyDescent="0.25">
      <c r="B139" s="107"/>
      <c r="C139" s="40" t="s">
        <v>131</v>
      </c>
      <c r="D139" s="61"/>
      <c r="E139" s="61"/>
      <c r="F139" s="61"/>
      <c r="G139" s="61"/>
      <c r="H139" s="61"/>
      <c r="I139" s="61"/>
      <c r="J139" s="61"/>
      <c r="K139" s="61"/>
      <c r="L139" s="61"/>
      <c r="M139" s="61"/>
      <c r="N139" s="62"/>
    </row>
  </sheetData>
  <mergeCells count="27">
    <mergeCell ref="G114:H114"/>
    <mergeCell ref="B115:D115"/>
    <mergeCell ref="G103:H103"/>
    <mergeCell ref="G104:H104"/>
    <mergeCell ref="B105:D105"/>
    <mergeCell ref="G105:H105"/>
    <mergeCell ref="G107:H107"/>
    <mergeCell ref="G110:H110"/>
    <mergeCell ref="G102:H102"/>
    <mergeCell ref="G10:H10"/>
    <mergeCell ref="C86:D86"/>
    <mergeCell ref="D93:G93"/>
    <mergeCell ref="D94:G94"/>
    <mergeCell ref="B95:I95"/>
    <mergeCell ref="B96:D96"/>
    <mergeCell ref="G96:H96"/>
    <mergeCell ref="G97:H97"/>
    <mergeCell ref="G98:H98"/>
    <mergeCell ref="G99:H99"/>
    <mergeCell ref="G100:H100"/>
    <mergeCell ref="G101:H101"/>
    <mergeCell ref="D9:F9"/>
    <mergeCell ref="D4:G4"/>
    <mergeCell ref="D5:G5"/>
    <mergeCell ref="D6:G6"/>
    <mergeCell ref="D7:F7"/>
    <mergeCell ref="D8:F8"/>
  </mergeCells>
  <phoneticPr fontId="23"/>
  <conditionalFormatting sqref="O11:O88">
    <cfRule type="expression" dxfId="20"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9" max="16383" man="1"/>
  </rowBreaks>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B1:AC140"/>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426</v>
      </c>
      <c r="L5" s="29" t="str">
        <f>K5</f>
        <v>2022.12.1</v>
      </c>
      <c r="M5" s="29" t="str">
        <f>K5</f>
        <v>2022.12.1</v>
      </c>
      <c r="N5" s="113" t="str">
        <f>K5</f>
        <v>2022.12.1</v>
      </c>
    </row>
    <row r="6" spans="2:24" ht="18" customHeight="1" x14ac:dyDescent="0.2">
      <c r="B6" s="68"/>
      <c r="C6" s="123"/>
      <c r="D6" s="149" t="s">
        <v>3</v>
      </c>
      <c r="E6" s="149"/>
      <c r="F6" s="149"/>
      <c r="G6" s="149"/>
      <c r="H6" s="123"/>
      <c r="I6" s="123"/>
      <c r="J6" s="69"/>
      <c r="K6" s="108">
        <v>0.43611111111111112</v>
      </c>
      <c r="L6" s="108">
        <v>0.40277777777777773</v>
      </c>
      <c r="M6" s="108">
        <v>0.3888888888888889</v>
      </c>
      <c r="N6" s="109">
        <v>0.47986111111111113</v>
      </c>
    </row>
    <row r="7" spans="2:24" ht="18" customHeight="1" x14ac:dyDescent="0.2">
      <c r="B7" s="68"/>
      <c r="C7" s="123"/>
      <c r="D7" s="149" t="s">
        <v>4</v>
      </c>
      <c r="E7" s="150"/>
      <c r="F7" s="150"/>
      <c r="G7" s="70" t="s">
        <v>5</v>
      </c>
      <c r="H7" s="123"/>
      <c r="I7" s="123"/>
      <c r="J7" s="69"/>
      <c r="K7" s="110">
        <v>2.1800000000000002</v>
      </c>
      <c r="L7" s="110">
        <v>1.42</v>
      </c>
      <c r="M7" s="110">
        <v>1.55</v>
      </c>
      <c r="N7" s="111">
        <v>1.5</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249</v>
      </c>
      <c r="G11" s="123"/>
      <c r="H11" s="123"/>
      <c r="I11" s="123"/>
      <c r="J11" s="123"/>
      <c r="K11" s="20"/>
      <c r="L11" s="20"/>
      <c r="M11" s="20"/>
      <c r="N11" s="21" t="s">
        <v>427</v>
      </c>
      <c r="P11" t="s">
        <v>14</v>
      </c>
      <c r="Q11">
        <f t="shared" ref="Q11:T12" si="0">IF(K11="",0,VALUE(MID(K11,2,LEN(K11)-2)))</f>
        <v>0</v>
      </c>
      <c r="R11">
        <f t="shared" si="0"/>
        <v>0</v>
      </c>
      <c r="S11">
        <f t="shared" si="0"/>
        <v>0</v>
      </c>
      <c r="T11">
        <f t="shared" si="0"/>
        <v>8</v>
      </c>
      <c r="U11">
        <f t="shared" ref="U11:X21" si="1">IF(K11="＋",0,IF(K11="(＋)",0,ABS(K11)))</f>
        <v>0</v>
      </c>
      <c r="V11">
        <f t="shared" si="1"/>
        <v>0</v>
      </c>
      <c r="W11">
        <f t="shared" si="1"/>
        <v>0</v>
      </c>
      <c r="X11">
        <f t="shared" si="1"/>
        <v>8</v>
      </c>
    </row>
    <row r="12" spans="2:24" ht="13.5" customHeight="1" x14ac:dyDescent="0.2">
      <c r="B12" s="1">
        <f>B11+1</f>
        <v>2</v>
      </c>
      <c r="C12" s="3"/>
      <c r="D12" s="6"/>
      <c r="E12" s="123"/>
      <c r="F12" s="123" t="s">
        <v>191</v>
      </c>
      <c r="G12" s="123"/>
      <c r="H12" s="123"/>
      <c r="I12" s="123"/>
      <c r="J12" s="123"/>
      <c r="K12" s="20" t="s">
        <v>149</v>
      </c>
      <c r="L12" s="20" t="s">
        <v>151</v>
      </c>
      <c r="M12" s="20" t="s">
        <v>150</v>
      </c>
      <c r="N12" s="21" t="s">
        <v>151</v>
      </c>
      <c r="P12" t="s">
        <v>14</v>
      </c>
      <c r="Q12" t="e">
        <f>IF(K12="",0,VALUE(MID(K12,2,LEN(K12)-2)))</f>
        <v>#VALUE!</v>
      </c>
      <c r="R12">
        <f t="shared" si="0"/>
        <v>25</v>
      </c>
      <c r="S12">
        <f t="shared" si="0"/>
        <v>50</v>
      </c>
      <c r="T12">
        <f t="shared" si="0"/>
        <v>25</v>
      </c>
      <c r="U12">
        <f>IF(K12="＋",0,IF(K12="(＋)",0,ABS(K12)))</f>
        <v>0</v>
      </c>
      <c r="V12">
        <f t="shared" si="1"/>
        <v>25</v>
      </c>
      <c r="W12">
        <f t="shared" si="1"/>
        <v>50</v>
      </c>
      <c r="X12">
        <f t="shared" si="1"/>
        <v>25</v>
      </c>
    </row>
    <row r="13" spans="2:24" ht="13.95" customHeight="1" x14ac:dyDescent="0.2">
      <c r="B13" s="1">
        <f t="shared" ref="B13:B76" si="2">B12+1</f>
        <v>3</v>
      </c>
      <c r="C13" s="3"/>
      <c r="D13" s="6"/>
      <c r="E13" s="123"/>
      <c r="F13" s="123" t="s">
        <v>197</v>
      </c>
      <c r="G13" s="123"/>
      <c r="H13" s="123"/>
      <c r="I13" s="123"/>
      <c r="J13" s="123"/>
      <c r="K13" s="20"/>
      <c r="L13" s="20" t="s">
        <v>149</v>
      </c>
      <c r="M13" s="20" t="s">
        <v>150</v>
      </c>
      <c r="N13" s="21" t="s">
        <v>149</v>
      </c>
      <c r="P13" s="81" t="s">
        <v>15</v>
      </c>
      <c r="Q13">
        <f>K13</f>
        <v>0</v>
      </c>
      <c r="R13" t="str">
        <f>L13</f>
        <v>(＋)</v>
      </c>
      <c r="S13" t="str">
        <f>M13</f>
        <v>(50)</v>
      </c>
      <c r="T13" t="str">
        <f>N13</f>
        <v>(＋)</v>
      </c>
      <c r="U13">
        <f t="shared" si="1"/>
        <v>0</v>
      </c>
      <c r="V13">
        <f>IF(L13="＋",0,IF(L13="(＋)",0,ABS(L13)))</f>
        <v>0</v>
      </c>
      <c r="W13">
        <f t="shared" si="1"/>
        <v>50</v>
      </c>
      <c r="X13">
        <f t="shared" si="1"/>
        <v>0</v>
      </c>
    </row>
    <row r="14" spans="2:24" ht="13.95" customHeight="1" x14ac:dyDescent="0.2">
      <c r="B14" s="1">
        <f t="shared" si="2"/>
        <v>4</v>
      </c>
      <c r="C14" s="3"/>
      <c r="D14" s="6"/>
      <c r="E14" s="123"/>
      <c r="F14" s="123" t="s">
        <v>202</v>
      </c>
      <c r="G14" s="123"/>
      <c r="H14" s="123"/>
      <c r="I14" s="123"/>
      <c r="J14" s="123"/>
      <c r="K14" s="20" t="s">
        <v>428</v>
      </c>
      <c r="L14" s="20" t="s">
        <v>148</v>
      </c>
      <c r="M14" s="20" t="s">
        <v>429</v>
      </c>
      <c r="N14" s="21" t="s">
        <v>299</v>
      </c>
      <c r="P14" t="s">
        <v>14</v>
      </c>
      <c r="Q14">
        <f>IF(K14="",0,VALUE(MID(K14,2,LEN(K14)-2)))</f>
        <v>1</v>
      </c>
      <c r="R14" t="e">
        <f>IF(L14="",0,VALUE(MID(L14,2,LEN(L14)-2)))</f>
        <v>#VALUE!</v>
      </c>
      <c r="S14">
        <f>IF(M14="",0,VALUE(MID(M14,2,LEN(M14)-2)))</f>
        <v>3</v>
      </c>
      <c r="T14">
        <f>IF(N14="",0,VALUE(MID(N14,2,LEN(N14)-2)))</f>
        <v>2</v>
      </c>
      <c r="U14">
        <f>IF(K14="＋",0,IF(K14="(＋)",0,ABS(K14)))</f>
        <v>116</v>
      </c>
      <c r="V14">
        <f>IF(L14="＋",0,IF(L14="(＋)",0,ABS(L14)))</f>
        <v>0</v>
      </c>
      <c r="W14">
        <f>IF(M14="＋",0,IF(M14="(＋)",0,ABS(M14)))</f>
        <v>134</v>
      </c>
      <c r="X14">
        <f>IF(N14="＋",0,IF(N14="(＋)",0,ABS(N14)))</f>
        <v>220</v>
      </c>
    </row>
    <row r="15" spans="2:24" ht="13.5" customHeight="1" x14ac:dyDescent="0.2">
      <c r="B15" s="1">
        <f t="shared" si="2"/>
        <v>5</v>
      </c>
      <c r="C15" s="3"/>
      <c r="D15" s="6"/>
      <c r="E15" s="123"/>
      <c r="F15" s="123" t="s">
        <v>204</v>
      </c>
      <c r="G15" s="123"/>
      <c r="H15" s="123"/>
      <c r="I15" s="123"/>
      <c r="J15" s="123"/>
      <c r="K15" s="20"/>
      <c r="L15" s="20" t="s">
        <v>148</v>
      </c>
      <c r="M15" s="20"/>
      <c r="N15" s="21" t="s">
        <v>148</v>
      </c>
      <c r="P15" t="s">
        <v>14</v>
      </c>
      <c r="Q15">
        <f t="shared" ref="Q15:T15" si="3">IF(K15="",0,VALUE(MID(K15,2,LEN(K15)-2)))</f>
        <v>0</v>
      </c>
      <c r="R15" t="e">
        <f t="shared" si="3"/>
        <v>#VALUE!</v>
      </c>
      <c r="S15">
        <f t="shared" si="3"/>
        <v>0</v>
      </c>
      <c r="T15" t="e">
        <f t="shared" si="3"/>
        <v>#VALUE!</v>
      </c>
      <c r="U15">
        <f t="shared" si="1"/>
        <v>0</v>
      </c>
      <c r="V15">
        <f t="shared" si="1"/>
        <v>0</v>
      </c>
      <c r="W15">
        <f t="shared" si="1"/>
        <v>0</v>
      </c>
      <c r="X15">
        <f t="shared" si="1"/>
        <v>0</v>
      </c>
    </row>
    <row r="16" spans="2:24" ht="13.95" customHeight="1" x14ac:dyDescent="0.2">
      <c r="B16" s="1">
        <f t="shared" si="2"/>
        <v>6</v>
      </c>
      <c r="C16" s="3"/>
      <c r="D16" s="6"/>
      <c r="E16" s="123"/>
      <c r="F16" s="123" t="s">
        <v>327</v>
      </c>
      <c r="G16" s="123"/>
      <c r="H16" s="123"/>
      <c r="I16" s="123"/>
      <c r="J16" s="123"/>
      <c r="K16" s="20" t="s">
        <v>149</v>
      </c>
      <c r="L16" s="20"/>
      <c r="M16" s="20"/>
      <c r="N16" s="21"/>
      <c r="P16" s="81" t="s">
        <v>15</v>
      </c>
      <c r="Q16" t="str">
        <f>K16</f>
        <v>(＋)</v>
      </c>
      <c r="R16">
        <f>L16</f>
        <v>0</v>
      </c>
      <c r="S16">
        <f>M16</f>
        <v>0</v>
      </c>
      <c r="T16">
        <f>N16</f>
        <v>0</v>
      </c>
      <c r="U16">
        <f t="shared" si="1"/>
        <v>0</v>
      </c>
      <c r="V16">
        <f t="shared" si="1"/>
        <v>0</v>
      </c>
      <c r="W16">
        <f t="shared" si="1"/>
        <v>0</v>
      </c>
      <c r="X16">
        <f t="shared" si="1"/>
        <v>0</v>
      </c>
    </row>
    <row r="17" spans="2:24" ht="13.95" customHeight="1" x14ac:dyDescent="0.2">
      <c r="B17" s="1">
        <f t="shared" si="2"/>
        <v>7</v>
      </c>
      <c r="C17" s="3"/>
      <c r="D17" s="6"/>
      <c r="E17" s="123"/>
      <c r="F17" s="123" t="s">
        <v>140</v>
      </c>
      <c r="G17" s="123"/>
      <c r="H17" s="123"/>
      <c r="I17" s="123"/>
      <c r="J17" s="123"/>
      <c r="K17" s="20" t="s">
        <v>149</v>
      </c>
      <c r="L17" s="20" t="s">
        <v>151</v>
      </c>
      <c r="M17" s="20" t="s">
        <v>253</v>
      </c>
      <c r="N17" s="21" t="s">
        <v>232</v>
      </c>
      <c r="P17" t="s">
        <v>14</v>
      </c>
      <c r="Q17" t="e">
        <f t="shared" ref="Q17:T18" si="4">IF(K17="",0,VALUE(MID(K17,2,LEN(K17)-2)))</f>
        <v>#VALUE!</v>
      </c>
      <c r="R17">
        <f t="shared" si="4"/>
        <v>25</v>
      </c>
      <c r="S17">
        <f t="shared" si="4"/>
        <v>100</v>
      </c>
      <c r="T17">
        <f t="shared" si="4"/>
        <v>75</v>
      </c>
      <c r="U17">
        <f t="shared" si="1"/>
        <v>0</v>
      </c>
      <c r="V17">
        <f t="shared" si="1"/>
        <v>25</v>
      </c>
      <c r="W17">
        <f t="shared" si="1"/>
        <v>100</v>
      </c>
      <c r="X17">
        <f t="shared" si="1"/>
        <v>75</v>
      </c>
    </row>
    <row r="18" spans="2:24" ht="13.5" customHeight="1" x14ac:dyDescent="0.2">
      <c r="B18" s="1">
        <f t="shared" si="2"/>
        <v>8</v>
      </c>
      <c r="C18" s="3"/>
      <c r="D18" s="6"/>
      <c r="E18" s="123"/>
      <c r="F18" s="123" t="s">
        <v>302</v>
      </c>
      <c r="G18" s="131"/>
      <c r="H18" s="123"/>
      <c r="I18" s="123"/>
      <c r="J18" s="123"/>
      <c r="K18" s="20"/>
      <c r="L18" s="20" t="s">
        <v>149</v>
      </c>
      <c r="M18" s="20" t="s">
        <v>149</v>
      </c>
      <c r="N18" s="21" t="s">
        <v>149</v>
      </c>
      <c r="Q18">
        <f t="shared" si="4"/>
        <v>0</v>
      </c>
      <c r="R18" t="e">
        <f>IF(L18="",0,VALUE(MID(L18,2,LEN(L18)-2)))</f>
        <v>#VALUE!</v>
      </c>
      <c r="S18" t="e">
        <f>IF(M18="",0,VALUE(MID(M18,2,LEN(M18)-2)))</f>
        <v>#VALUE!</v>
      </c>
      <c r="T18" t="e">
        <f>IF(N18="",0,VALUE(MID(N18,2,LEN(N18)-2)))</f>
        <v>#VALUE!</v>
      </c>
      <c r="U18">
        <f>IF(K18="＋",0,IF(K18="(＋)",0,ABS(K18)))</f>
        <v>0</v>
      </c>
      <c r="V18">
        <f>IF(L18="＋",0,IF(L18="(＋)",0,ABS(L18)))</f>
        <v>0</v>
      </c>
      <c r="W18">
        <f>IF(M18="＋",0,IF(M18="(＋)",0,ABS(M18)))</f>
        <v>0</v>
      </c>
      <c r="X18">
        <f>IF(N18="＋",0,IF(N18="(＋)",0,ABS(N18)))</f>
        <v>0</v>
      </c>
    </row>
    <row r="19" spans="2:24" ht="13.95" customHeight="1" x14ac:dyDescent="0.2">
      <c r="B19" s="1">
        <f t="shared" si="2"/>
        <v>9</v>
      </c>
      <c r="C19" s="3"/>
      <c r="D19" s="6"/>
      <c r="E19" s="123"/>
      <c r="F19" s="123" t="s">
        <v>116</v>
      </c>
      <c r="G19" s="123"/>
      <c r="H19" s="123"/>
      <c r="I19" s="123"/>
      <c r="J19" s="123"/>
      <c r="K19" s="20" t="s">
        <v>149</v>
      </c>
      <c r="L19" s="20" t="s">
        <v>149</v>
      </c>
      <c r="M19" s="20" t="s">
        <v>421</v>
      </c>
      <c r="N19" s="21" t="s">
        <v>430</v>
      </c>
      <c r="P19" s="81" t="s">
        <v>15</v>
      </c>
      <c r="Q19" t="str">
        <f>K19</f>
        <v>(＋)</v>
      </c>
      <c r="R19" t="str">
        <f>L19</f>
        <v>(＋)</v>
      </c>
      <c r="S19" t="str">
        <f>M19</f>
        <v>(6)</v>
      </c>
      <c r="T19" t="str">
        <f>N19</f>
        <v>(2)</v>
      </c>
      <c r="U19">
        <f t="shared" si="1"/>
        <v>0</v>
      </c>
      <c r="V19">
        <f t="shared" si="1"/>
        <v>0</v>
      </c>
      <c r="W19">
        <f t="shared" si="1"/>
        <v>6</v>
      </c>
      <c r="X19">
        <f t="shared" si="1"/>
        <v>2</v>
      </c>
    </row>
    <row r="20" spans="2:24" ht="13.5" customHeight="1" x14ac:dyDescent="0.2">
      <c r="B20" s="1">
        <f t="shared" si="2"/>
        <v>10</v>
      </c>
      <c r="C20" s="3"/>
      <c r="D20" s="6"/>
      <c r="E20" s="123"/>
      <c r="F20" s="123" t="s">
        <v>109</v>
      </c>
      <c r="G20" s="123"/>
      <c r="H20" s="123"/>
      <c r="I20" s="123"/>
      <c r="J20" s="123"/>
      <c r="K20" s="20" t="s">
        <v>151</v>
      </c>
      <c r="L20" s="20"/>
      <c r="M20" s="20" t="s">
        <v>149</v>
      </c>
      <c r="N20" s="21" t="s">
        <v>150</v>
      </c>
      <c r="U20">
        <f t="shared" si="1"/>
        <v>25</v>
      </c>
      <c r="V20">
        <f t="shared" si="1"/>
        <v>0</v>
      </c>
      <c r="W20">
        <f t="shared" si="1"/>
        <v>0</v>
      </c>
      <c r="X20">
        <f t="shared" si="1"/>
        <v>50</v>
      </c>
    </row>
    <row r="21" spans="2:24" ht="13.5" customHeight="1" x14ac:dyDescent="0.2">
      <c r="B21" s="1">
        <f t="shared" si="2"/>
        <v>11</v>
      </c>
      <c r="C21" s="3"/>
      <c r="D21" s="6"/>
      <c r="E21" s="123"/>
      <c r="F21" s="123" t="s">
        <v>108</v>
      </c>
      <c r="G21" s="123"/>
      <c r="H21" s="123"/>
      <c r="I21" s="123"/>
      <c r="J21" s="123"/>
      <c r="K21" s="20" t="s">
        <v>149</v>
      </c>
      <c r="L21" s="20" t="s">
        <v>149</v>
      </c>
      <c r="M21" s="20" t="s">
        <v>232</v>
      </c>
      <c r="N21" s="21" t="s">
        <v>151</v>
      </c>
      <c r="P21" t="s">
        <v>14</v>
      </c>
      <c r="Q21" t="e">
        <f t="shared" ref="Q21:T21" si="5">IF(K21="",0,VALUE(MID(K21,2,LEN(K21)-2)))</f>
        <v>#VALUE!</v>
      </c>
      <c r="R21" t="e">
        <f>IF(#REF!="",0,VALUE(MID(#REF!,2,LEN(#REF!)-2)))</f>
        <v>#REF!</v>
      </c>
      <c r="S21">
        <f t="shared" si="5"/>
        <v>75</v>
      </c>
      <c r="T21">
        <f t="shared" si="5"/>
        <v>25</v>
      </c>
      <c r="U21">
        <f t="shared" si="1"/>
        <v>0</v>
      </c>
      <c r="V21">
        <f t="shared" si="1"/>
        <v>0</v>
      </c>
      <c r="W21">
        <f t="shared" si="1"/>
        <v>75</v>
      </c>
      <c r="X21">
        <f t="shared" si="1"/>
        <v>25</v>
      </c>
    </row>
    <row r="22" spans="2:24" ht="13.5" customHeight="1" x14ac:dyDescent="0.2">
      <c r="B22" s="1">
        <f t="shared" si="2"/>
        <v>12</v>
      </c>
      <c r="C22" s="2" t="s">
        <v>24</v>
      </c>
      <c r="D22" s="2" t="s">
        <v>25</v>
      </c>
      <c r="E22" s="123"/>
      <c r="F22" s="123" t="s">
        <v>107</v>
      </c>
      <c r="G22" s="123"/>
      <c r="H22" s="123"/>
      <c r="I22" s="123"/>
      <c r="J22" s="123"/>
      <c r="K22" s="24">
        <v>700</v>
      </c>
      <c r="L22" s="24">
        <v>1050</v>
      </c>
      <c r="M22" s="24">
        <v>1650</v>
      </c>
      <c r="N22" s="115">
        <v>1300</v>
      </c>
      <c r="P22" s="81"/>
    </row>
    <row r="23" spans="2:24" ht="13.5" customHeight="1" x14ac:dyDescent="0.2">
      <c r="B23" s="1">
        <f t="shared" si="2"/>
        <v>13</v>
      </c>
      <c r="C23" s="2" t="s">
        <v>26</v>
      </c>
      <c r="D23" s="2" t="s">
        <v>27</v>
      </c>
      <c r="E23" s="123"/>
      <c r="F23" s="123" t="s">
        <v>287</v>
      </c>
      <c r="G23" s="123"/>
      <c r="H23" s="123"/>
      <c r="I23" s="123"/>
      <c r="J23" s="123"/>
      <c r="K23" s="24"/>
      <c r="L23" s="24" t="s">
        <v>148</v>
      </c>
      <c r="M23" s="24" t="s">
        <v>148</v>
      </c>
      <c r="N23" s="116"/>
      <c r="P23" s="81"/>
    </row>
    <row r="24" spans="2:24" ht="13.5" customHeight="1" x14ac:dyDescent="0.2">
      <c r="B24" s="1">
        <f t="shared" si="2"/>
        <v>14</v>
      </c>
      <c r="C24" s="6"/>
      <c r="D24" s="6"/>
      <c r="E24" s="123"/>
      <c r="F24" s="123" t="s">
        <v>95</v>
      </c>
      <c r="G24" s="123"/>
      <c r="H24" s="123"/>
      <c r="I24" s="123"/>
      <c r="J24" s="123"/>
      <c r="K24" s="24">
        <v>25</v>
      </c>
      <c r="L24" s="24">
        <v>25</v>
      </c>
      <c r="M24" s="24">
        <v>50</v>
      </c>
      <c r="N24" s="115" t="s">
        <v>148</v>
      </c>
      <c r="P24" s="81"/>
    </row>
    <row r="25" spans="2:24" ht="13.5" customHeight="1" x14ac:dyDescent="0.2">
      <c r="B25" s="1">
        <f t="shared" si="2"/>
        <v>15</v>
      </c>
      <c r="C25" s="2" t="s">
        <v>85</v>
      </c>
      <c r="D25" s="2" t="s">
        <v>16</v>
      </c>
      <c r="E25" s="123"/>
      <c r="F25" s="123" t="s">
        <v>288</v>
      </c>
      <c r="G25" s="123"/>
      <c r="H25" s="123"/>
      <c r="I25" s="123"/>
      <c r="J25" s="123"/>
      <c r="K25" s="24"/>
      <c r="L25" s="24"/>
      <c r="M25" s="24" t="s">
        <v>148</v>
      </c>
      <c r="N25" s="115"/>
    </row>
    <row r="26" spans="2:24" ht="14.85" customHeight="1" x14ac:dyDescent="0.2">
      <c r="B26" s="1">
        <f t="shared" si="2"/>
        <v>16</v>
      </c>
      <c r="C26" s="6"/>
      <c r="D26" s="6"/>
      <c r="E26" s="123"/>
      <c r="F26" s="123" t="s">
        <v>137</v>
      </c>
      <c r="G26" s="123"/>
      <c r="H26" s="123"/>
      <c r="I26" s="123"/>
      <c r="J26" s="123"/>
      <c r="K26" s="24">
        <v>25</v>
      </c>
      <c r="L26" s="24" t="s">
        <v>148</v>
      </c>
      <c r="M26" s="24"/>
      <c r="N26" s="115">
        <v>25</v>
      </c>
    </row>
    <row r="27" spans="2:24" ht="13.95" customHeight="1" x14ac:dyDescent="0.2">
      <c r="B27" s="1">
        <f t="shared" si="2"/>
        <v>17</v>
      </c>
      <c r="C27" s="6"/>
      <c r="D27" s="2" t="s">
        <v>75</v>
      </c>
      <c r="E27" s="123"/>
      <c r="F27" s="123" t="s">
        <v>133</v>
      </c>
      <c r="G27" s="123"/>
      <c r="H27" s="123"/>
      <c r="I27" s="123"/>
      <c r="J27" s="123"/>
      <c r="K27" s="24"/>
      <c r="L27" s="24">
        <v>25</v>
      </c>
      <c r="M27" s="24"/>
      <c r="N27" s="116"/>
      <c r="U27">
        <f>COUNTA(K27:K27)</f>
        <v>0</v>
      </c>
      <c r="V27">
        <f>COUNTA(L27:L27)</f>
        <v>1</v>
      </c>
      <c r="W27">
        <f>COUNTA(M27:M27)</f>
        <v>0</v>
      </c>
      <c r="X27">
        <f>COUNTA(N27:N27)</f>
        <v>0</v>
      </c>
    </row>
    <row r="28" spans="2:24" ht="13.5" customHeight="1" x14ac:dyDescent="0.2">
      <c r="B28" s="1">
        <f t="shared" si="2"/>
        <v>18</v>
      </c>
      <c r="C28" s="6"/>
      <c r="D28" s="2" t="s">
        <v>17</v>
      </c>
      <c r="E28" s="123"/>
      <c r="F28" s="123" t="s">
        <v>96</v>
      </c>
      <c r="G28" s="123"/>
      <c r="H28" s="123"/>
      <c r="I28" s="123"/>
      <c r="J28" s="123"/>
      <c r="K28" s="24">
        <v>3400</v>
      </c>
      <c r="L28" s="24">
        <v>1275</v>
      </c>
      <c r="M28" s="24">
        <v>5800</v>
      </c>
      <c r="N28" s="115">
        <v>1175</v>
      </c>
    </row>
    <row r="29" spans="2:24" ht="13.5" customHeight="1" x14ac:dyDescent="0.2">
      <c r="B29" s="1">
        <f t="shared" si="2"/>
        <v>19</v>
      </c>
      <c r="C29" s="6"/>
      <c r="D29" s="6"/>
      <c r="E29" s="123"/>
      <c r="F29" s="123" t="s">
        <v>106</v>
      </c>
      <c r="G29" s="123"/>
      <c r="H29" s="123"/>
      <c r="I29" s="123"/>
      <c r="J29" s="123"/>
      <c r="K29" s="24"/>
      <c r="L29" s="24">
        <v>50</v>
      </c>
      <c r="M29" s="24">
        <v>100</v>
      </c>
      <c r="N29" s="115"/>
    </row>
    <row r="30" spans="2:24" ht="13.95" customHeight="1" x14ac:dyDescent="0.2">
      <c r="B30" s="1">
        <f t="shared" si="2"/>
        <v>20</v>
      </c>
      <c r="C30" s="6"/>
      <c r="D30" s="6"/>
      <c r="E30" s="123"/>
      <c r="F30" s="123" t="s">
        <v>97</v>
      </c>
      <c r="G30" s="123"/>
      <c r="H30" s="123"/>
      <c r="I30" s="123"/>
      <c r="J30" s="123"/>
      <c r="K30" s="24">
        <v>1625</v>
      </c>
      <c r="L30" s="24">
        <v>2700</v>
      </c>
      <c r="M30" s="24">
        <v>3600</v>
      </c>
      <c r="N30" s="115">
        <v>5200</v>
      </c>
    </row>
    <row r="31" spans="2:24" ht="13.95" customHeight="1" x14ac:dyDescent="0.2">
      <c r="B31" s="1">
        <f t="shared" si="2"/>
        <v>21</v>
      </c>
      <c r="C31" s="6"/>
      <c r="D31" s="6"/>
      <c r="E31" s="123"/>
      <c r="F31" s="123" t="s">
        <v>117</v>
      </c>
      <c r="G31" s="123"/>
      <c r="H31" s="123"/>
      <c r="I31" s="123"/>
      <c r="J31" s="123"/>
      <c r="K31" s="24" t="s">
        <v>148</v>
      </c>
      <c r="L31" s="24">
        <v>16</v>
      </c>
      <c r="M31" s="24"/>
      <c r="N31" s="115"/>
    </row>
    <row r="32" spans="2:24" ht="13.95" customHeight="1" x14ac:dyDescent="0.2">
      <c r="B32" s="1">
        <f t="shared" si="2"/>
        <v>22</v>
      </c>
      <c r="C32" s="6"/>
      <c r="D32" s="6"/>
      <c r="E32" s="123"/>
      <c r="F32" s="123" t="s">
        <v>418</v>
      </c>
      <c r="G32" s="123"/>
      <c r="H32" s="123"/>
      <c r="I32" s="123"/>
      <c r="J32" s="123"/>
      <c r="K32" s="24"/>
      <c r="L32" s="24"/>
      <c r="M32" s="24"/>
      <c r="N32" s="115">
        <v>2</v>
      </c>
    </row>
    <row r="33" spans="2:25" ht="13.95" customHeight="1" x14ac:dyDescent="0.2">
      <c r="B33" s="1">
        <f t="shared" si="2"/>
        <v>23</v>
      </c>
      <c r="C33" s="6"/>
      <c r="D33" s="6"/>
      <c r="E33" s="123"/>
      <c r="F33" s="123" t="s">
        <v>71</v>
      </c>
      <c r="G33" s="123"/>
      <c r="H33" s="123"/>
      <c r="I33" s="123"/>
      <c r="J33" s="123"/>
      <c r="K33" s="24"/>
      <c r="L33" s="24" t="s">
        <v>148</v>
      </c>
      <c r="M33" s="24"/>
      <c r="N33" s="115"/>
    </row>
    <row r="34" spans="2:25" ht="13.5" customHeight="1" x14ac:dyDescent="0.2">
      <c r="B34" s="1">
        <f t="shared" si="2"/>
        <v>24</v>
      </c>
      <c r="C34" s="6"/>
      <c r="D34" s="6"/>
      <c r="E34" s="123"/>
      <c r="F34" s="123" t="s">
        <v>18</v>
      </c>
      <c r="G34" s="123"/>
      <c r="H34" s="123"/>
      <c r="I34" s="123"/>
      <c r="J34" s="123"/>
      <c r="K34" s="24">
        <v>325</v>
      </c>
      <c r="L34" s="24">
        <v>300</v>
      </c>
      <c r="M34" s="24">
        <v>375</v>
      </c>
      <c r="N34" s="115">
        <v>750</v>
      </c>
    </row>
    <row r="35" spans="2:25" ht="13.5" customHeight="1" x14ac:dyDescent="0.2">
      <c r="B35" s="1">
        <f t="shared" si="2"/>
        <v>25</v>
      </c>
      <c r="C35" s="6"/>
      <c r="D35" s="6"/>
      <c r="E35" s="123"/>
      <c r="F35" s="123" t="s">
        <v>98</v>
      </c>
      <c r="G35" s="123"/>
      <c r="H35" s="123"/>
      <c r="I35" s="123"/>
      <c r="J35" s="123"/>
      <c r="K35" s="24">
        <v>500</v>
      </c>
      <c r="L35" s="24" t="s">
        <v>148</v>
      </c>
      <c r="M35" s="24">
        <v>300</v>
      </c>
      <c r="N35" s="115">
        <v>100</v>
      </c>
    </row>
    <row r="36" spans="2:25" ht="13.5" customHeight="1" x14ac:dyDescent="0.2">
      <c r="B36" s="1">
        <f t="shared" si="2"/>
        <v>26</v>
      </c>
      <c r="C36" s="6"/>
      <c r="D36" s="6"/>
      <c r="E36" s="123"/>
      <c r="F36" s="123" t="s">
        <v>99</v>
      </c>
      <c r="G36" s="123"/>
      <c r="H36" s="123"/>
      <c r="I36" s="123"/>
      <c r="J36" s="123"/>
      <c r="K36" s="24">
        <v>100</v>
      </c>
      <c r="L36" s="24">
        <v>175</v>
      </c>
      <c r="M36" s="24">
        <v>150</v>
      </c>
      <c r="N36" s="115">
        <v>150</v>
      </c>
    </row>
    <row r="37" spans="2:25" ht="13.5" customHeight="1" x14ac:dyDescent="0.2">
      <c r="B37" s="1">
        <f t="shared" si="2"/>
        <v>27</v>
      </c>
      <c r="C37" s="6"/>
      <c r="D37" s="6"/>
      <c r="E37" s="123"/>
      <c r="F37" s="123" t="s">
        <v>19</v>
      </c>
      <c r="G37" s="123"/>
      <c r="H37" s="123"/>
      <c r="I37" s="123"/>
      <c r="J37" s="123"/>
      <c r="K37" s="24">
        <v>200</v>
      </c>
      <c r="L37" s="24">
        <v>350</v>
      </c>
      <c r="M37" s="24">
        <v>850</v>
      </c>
      <c r="N37" s="115">
        <v>150</v>
      </c>
    </row>
    <row r="38" spans="2:25" ht="13.95" customHeight="1" x14ac:dyDescent="0.2">
      <c r="B38" s="1">
        <f t="shared" si="2"/>
        <v>28</v>
      </c>
      <c r="C38" s="6"/>
      <c r="D38" s="6"/>
      <c r="E38" s="123"/>
      <c r="F38" s="123" t="s">
        <v>214</v>
      </c>
      <c r="G38" s="123"/>
      <c r="H38" s="123"/>
      <c r="I38" s="123"/>
      <c r="J38" s="123"/>
      <c r="K38" s="24" t="s">
        <v>148</v>
      </c>
      <c r="L38" s="24"/>
      <c r="M38" s="24"/>
      <c r="N38" s="115">
        <v>100</v>
      </c>
    </row>
    <row r="39" spans="2:25" ht="13.5" customHeight="1" x14ac:dyDescent="0.2">
      <c r="B39" s="1">
        <f t="shared" si="2"/>
        <v>29</v>
      </c>
      <c r="C39" s="6"/>
      <c r="D39" s="6"/>
      <c r="E39" s="123"/>
      <c r="F39" s="123" t="s">
        <v>138</v>
      </c>
      <c r="G39" s="123"/>
      <c r="H39" s="123"/>
      <c r="I39" s="123"/>
      <c r="J39" s="123"/>
      <c r="K39" s="24" t="s">
        <v>148</v>
      </c>
      <c r="L39" s="24">
        <v>2</v>
      </c>
      <c r="M39" s="24" t="s">
        <v>148</v>
      </c>
      <c r="N39" s="115">
        <v>4</v>
      </c>
    </row>
    <row r="40" spans="2:25" ht="13.5" customHeight="1" x14ac:dyDescent="0.2">
      <c r="B40" s="1">
        <f t="shared" si="2"/>
        <v>30</v>
      </c>
      <c r="C40" s="6"/>
      <c r="D40" s="6"/>
      <c r="E40" s="123"/>
      <c r="F40" s="123" t="s">
        <v>118</v>
      </c>
      <c r="G40" s="123"/>
      <c r="H40" s="123"/>
      <c r="I40" s="123"/>
      <c r="J40" s="123"/>
      <c r="K40" s="24">
        <v>25</v>
      </c>
      <c r="L40" s="24">
        <v>150</v>
      </c>
      <c r="M40" s="24">
        <v>150</v>
      </c>
      <c r="N40" s="115">
        <v>250</v>
      </c>
    </row>
    <row r="41" spans="2:25" ht="13.95" customHeight="1" x14ac:dyDescent="0.2">
      <c r="B41" s="1">
        <f t="shared" si="2"/>
        <v>31</v>
      </c>
      <c r="C41" s="6"/>
      <c r="D41" s="6"/>
      <c r="E41" s="123"/>
      <c r="F41" s="123" t="s">
        <v>154</v>
      </c>
      <c r="G41" s="123"/>
      <c r="H41" s="123"/>
      <c r="I41" s="123"/>
      <c r="J41" s="123"/>
      <c r="K41" s="24">
        <v>50</v>
      </c>
      <c r="L41" s="24"/>
      <c r="M41" s="24"/>
      <c r="N41" s="115"/>
    </row>
    <row r="42" spans="2:25" ht="13.95" customHeight="1" x14ac:dyDescent="0.2">
      <c r="B42" s="1">
        <f t="shared" si="2"/>
        <v>32</v>
      </c>
      <c r="C42" s="6"/>
      <c r="D42" s="6"/>
      <c r="E42" s="123"/>
      <c r="F42" s="123" t="s">
        <v>401</v>
      </c>
      <c r="G42" s="123"/>
      <c r="H42" s="123"/>
      <c r="I42" s="123"/>
      <c r="J42" s="123"/>
      <c r="K42" s="24"/>
      <c r="L42" s="24"/>
      <c r="M42" s="24" t="s">
        <v>148</v>
      </c>
      <c r="N42" s="115"/>
      <c r="Y42" s="129"/>
    </row>
    <row r="43" spans="2:25" ht="13.95" customHeight="1" x14ac:dyDescent="0.2">
      <c r="B43" s="1">
        <f t="shared" si="2"/>
        <v>33</v>
      </c>
      <c r="C43" s="6"/>
      <c r="D43" s="6"/>
      <c r="E43" s="123"/>
      <c r="F43" s="123" t="s">
        <v>20</v>
      </c>
      <c r="G43" s="123"/>
      <c r="H43" s="123"/>
      <c r="I43" s="123"/>
      <c r="J43" s="123"/>
      <c r="K43" s="24">
        <v>275</v>
      </c>
      <c r="L43" s="24">
        <v>225</v>
      </c>
      <c r="M43" s="24">
        <v>450</v>
      </c>
      <c r="N43" s="115">
        <v>450</v>
      </c>
    </row>
    <row r="44" spans="2:25" ht="13.5" customHeight="1" x14ac:dyDescent="0.2">
      <c r="B44" s="1">
        <f t="shared" si="2"/>
        <v>34</v>
      </c>
      <c r="C44" s="6"/>
      <c r="D44" s="6"/>
      <c r="E44" s="123"/>
      <c r="F44" s="123" t="s">
        <v>21</v>
      </c>
      <c r="G44" s="123"/>
      <c r="H44" s="123"/>
      <c r="I44" s="123"/>
      <c r="J44" s="123"/>
      <c r="K44" s="24">
        <v>8500</v>
      </c>
      <c r="L44" s="24">
        <v>9750</v>
      </c>
      <c r="M44" s="56">
        <v>22500</v>
      </c>
      <c r="N44" s="60">
        <v>13750</v>
      </c>
    </row>
    <row r="45" spans="2:25" ht="13.95" customHeight="1" x14ac:dyDescent="0.2">
      <c r="B45" s="1">
        <f t="shared" si="2"/>
        <v>35</v>
      </c>
      <c r="C45" s="6"/>
      <c r="D45" s="6"/>
      <c r="E45" s="123"/>
      <c r="F45" s="123" t="s">
        <v>22</v>
      </c>
      <c r="G45" s="123"/>
      <c r="H45" s="123"/>
      <c r="I45" s="123"/>
      <c r="J45" s="123"/>
      <c r="K45" s="24">
        <v>75</v>
      </c>
      <c r="L45" s="24">
        <v>75</v>
      </c>
      <c r="M45" s="24">
        <v>225</v>
      </c>
      <c r="N45" s="115">
        <v>150</v>
      </c>
    </row>
    <row r="46" spans="2:25" ht="13.5" customHeight="1" x14ac:dyDescent="0.2">
      <c r="B46" s="1">
        <f t="shared" si="2"/>
        <v>36</v>
      </c>
      <c r="C46" s="2" t="s">
        <v>76</v>
      </c>
      <c r="D46" s="2" t="s">
        <v>77</v>
      </c>
      <c r="E46" s="123"/>
      <c r="F46" s="123" t="s">
        <v>94</v>
      </c>
      <c r="G46" s="123"/>
      <c r="H46" s="123"/>
      <c r="I46" s="123"/>
      <c r="J46" s="123"/>
      <c r="K46" s="24" t="s">
        <v>148</v>
      </c>
      <c r="L46" s="24" t="s">
        <v>148</v>
      </c>
      <c r="M46" s="24" t="s">
        <v>148</v>
      </c>
      <c r="N46" s="115" t="s">
        <v>148</v>
      </c>
    </row>
    <row r="47" spans="2:25" ht="13.95" customHeight="1" x14ac:dyDescent="0.2">
      <c r="B47" s="1">
        <f t="shared" si="2"/>
        <v>37</v>
      </c>
      <c r="C47" s="6"/>
      <c r="D47" s="6"/>
      <c r="E47" s="123"/>
      <c r="F47" s="123" t="s">
        <v>143</v>
      </c>
      <c r="G47" s="123"/>
      <c r="H47" s="123"/>
      <c r="I47" s="123"/>
      <c r="J47" s="123"/>
      <c r="K47" s="24" t="s">
        <v>148</v>
      </c>
      <c r="L47" s="24" t="s">
        <v>148</v>
      </c>
      <c r="M47" s="24" t="s">
        <v>148</v>
      </c>
      <c r="N47" s="115">
        <v>25</v>
      </c>
    </row>
    <row r="48" spans="2:25" ht="13.95" customHeight="1" x14ac:dyDescent="0.2">
      <c r="B48" s="1">
        <f t="shared" si="2"/>
        <v>38</v>
      </c>
      <c r="C48" s="2" t="s">
        <v>86</v>
      </c>
      <c r="D48" s="2" t="s">
        <v>28</v>
      </c>
      <c r="E48" s="123"/>
      <c r="F48" s="123" t="s">
        <v>113</v>
      </c>
      <c r="G48" s="123"/>
      <c r="H48" s="123"/>
      <c r="I48" s="123"/>
      <c r="J48" s="123"/>
      <c r="K48" s="24" t="s">
        <v>148</v>
      </c>
      <c r="L48" s="24" t="s">
        <v>148</v>
      </c>
      <c r="M48" s="24" t="s">
        <v>148</v>
      </c>
      <c r="N48" s="115"/>
      <c r="Y48" s="125"/>
    </row>
    <row r="49" spans="2:29" ht="13.95" customHeight="1" x14ac:dyDescent="0.2">
      <c r="B49" s="1">
        <f t="shared" si="2"/>
        <v>39</v>
      </c>
      <c r="C49" s="6"/>
      <c r="D49" s="6"/>
      <c r="E49" s="123"/>
      <c r="F49" s="123" t="s">
        <v>171</v>
      </c>
      <c r="G49" s="123"/>
      <c r="H49" s="123"/>
      <c r="I49" s="123"/>
      <c r="J49" s="123"/>
      <c r="K49" s="24" t="s">
        <v>148</v>
      </c>
      <c r="L49" s="24">
        <v>100</v>
      </c>
      <c r="M49" s="24">
        <v>200</v>
      </c>
      <c r="N49" s="115">
        <v>100</v>
      </c>
      <c r="Y49" s="125"/>
    </row>
    <row r="50" spans="2:29" ht="13.95" customHeight="1" x14ac:dyDescent="0.2">
      <c r="B50" s="1">
        <f t="shared" si="2"/>
        <v>40</v>
      </c>
      <c r="C50" s="6"/>
      <c r="D50" s="6"/>
      <c r="E50" s="123"/>
      <c r="F50" s="123" t="s">
        <v>136</v>
      </c>
      <c r="G50" s="123"/>
      <c r="H50" s="123"/>
      <c r="I50" s="123"/>
      <c r="J50" s="123"/>
      <c r="K50" s="24"/>
      <c r="L50" s="24"/>
      <c r="M50" s="24"/>
      <c r="N50" s="115">
        <v>75</v>
      </c>
      <c r="U50" s="126">
        <f>COUNTA($K11:$K50)</f>
        <v>28</v>
      </c>
      <c r="V50" s="126">
        <f>COUNTA($L11:$L50)</f>
        <v>31</v>
      </c>
      <c r="W50" s="126">
        <f>COUNTA($M11:$M50)</f>
        <v>29</v>
      </c>
      <c r="X50" s="126">
        <f>COUNTA($N11:$N50)</f>
        <v>30</v>
      </c>
      <c r="Y50" s="126"/>
      <c r="Z50" s="126"/>
      <c r="AA50" s="126"/>
      <c r="AB50" s="126"/>
      <c r="AC50" s="125"/>
    </row>
    <row r="51" spans="2:29" ht="13.95" customHeight="1" x14ac:dyDescent="0.2">
      <c r="B51" s="1">
        <f t="shared" si="2"/>
        <v>41</v>
      </c>
      <c r="C51" s="6"/>
      <c r="D51" s="6"/>
      <c r="E51" s="123"/>
      <c r="F51" s="123" t="s">
        <v>265</v>
      </c>
      <c r="G51" s="123"/>
      <c r="H51" s="123"/>
      <c r="I51" s="123"/>
      <c r="J51" s="123"/>
      <c r="K51" s="24" t="s">
        <v>148</v>
      </c>
      <c r="L51" s="24"/>
      <c r="M51" s="24"/>
      <c r="N51" s="115" t="s">
        <v>148</v>
      </c>
      <c r="Y51" s="127"/>
    </row>
    <row r="52" spans="2:29" ht="13.5" customHeight="1" x14ac:dyDescent="0.2">
      <c r="B52" s="1">
        <f t="shared" si="2"/>
        <v>42</v>
      </c>
      <c r="C52" s="6"/>
      <c r="D52" s="6"/>
      <c r="E52" s="123"/>
      <c r="F52" s="123" t="s">
        <v>173</v>
      </c>
      <c r="G52" s="123"/>
      <c r="H52" s="123"/>
      <c r="I52" s="123"/>
      <c r="J52" s="123"/>
      <c r="K52" s="24">
        <v>200</v>
      </c>
      <c r="L52" s="24" t="s">
        <v>148</v>
      </c>
      <c r="M52" s="24"/>
      <c r="N52" s="115"/>
      <c r="Y52" s="127"/>
    </row>
    <row r="53" spans="2:29" ht="13.5" customHeight="1" x14ac:dyDescent="0.2">
      <c r="B53" s="1">
        <f t="shared" si="2"/>
        <v>43</v>
      </c>
      <c r="C53" s="6"/>
      <c r="D53" s="6"/>
      <c r="E53" s="123"/>
      <c r="F53" s="123" t="s">
        <v>219</v>
      </c>
      <c r="G53" s="123"/>
      <c r="H53" s="123"/>
      <c r="I53" s="123"/>
      <c r="J53" s="123"/>
      <c r="K53" s="24" t="s">
        <v>148</v>
      </c>
      <c r="L53" s="24"/>
      <c r="M53" s="24"/>
      <c r="N53" s="115"/>
      <c r="Y53" s="127"/>
    </row>
    <row r="54" spans="2:29" ht="13.5" customHeight="1" x14ac:dyDescent="0.2">
      <c r="B54" s="1">
        <f t="shared" si="2"/>
        <v>44</v>
      </c>
      <c r="C54" s="6"/>
      <c r="D54" s="6"/>
      <c r="E54" s="123"/>
      <c r="F54" s="123" t="s">
        <v>100</v>
      </c>
      <c r="G54" s="123"/>
      <c r="H54" s="123"/>
      <c r="I54" s="123"/>
      <c r="J54" s="123"/>
      <c r="K54" s="24" t="s">
        <v>148</v>
      </c>
      <c r="L54" s="24"/>
      <c r="M54" s="24" t="s">
        <v>148</v>
      </c>
      <c r="N54" s="115" t="s">
        <v>148</v>
      </c>
      <c r="Y54" s="127"/>
    </row>
    <row r="55" spans="2:29" ht="13.95" customHeight="1" x14ac:dyDescent="0.2">
      <c r="B55" s="1">
        <f t="shared" si="2"/>
        <v>45</v>
      </c>
      <c r="C55" s="6"/>
      <c r="D55" s="6"/>
      <c r="E55" s="123"/>
      <c r="F55" s="123" t="s">
        <v>222</v>
      </c>
      <c r="G55" s="123"/>
      <c r="H55" s="123"/>
      <c r="I55" s="123"/>
      <c r="J55" s="123"/>
      <c r="K55" s="24">
        <v>50</v>
      </c>
      <c r="L55" s="128">
        <v>25</v>
      </c>
      <c r="M55" s="24">
        <v>100</v>
      </c>
      <c r="N55" s="115">
        <v>275</v>
      </c>
      <c r="Y55" s="125"/>
    </row>
    <row r="56" spans="2:29" ht="13.95" customHeight="1" x14ac:dyDescent="0.2">
      <c r="B56" s="1">
        <f t="shared" si="2"/>
        <v>46</v>
      </c>
      <c r="C56" s="6"/>
      <c r="D56" s="6"/>
      <c r="E56" s="123"/>
      <c r="F56" s="123" t="s">
        <v>101</v>
      </c>
      <c r="G56" s="123"/>
      <c r="H56" s="123"/>
      <c r="I56" s="123"/>
      <c r="J56" s="123"/>
      <c r="K56" s="24">
        <v>100</v>
      </c>
      <c r="L56" s="24" t="s">
        <v>148</v>
      </c>
      <c r="M56" s="24">
        <v>150</v>
      </c>
      <c r="N56" s="115">
        <v>1300</v>
      </c>
      <c r="Y56" s="125"/>
    </row>
    <row r="57" spans="2:29" ht="13.5" customHeight="1" x14ac:dyDescent="0.2">
      <c r="B57" s="1">
        <f t="shared" si="2"/>
        <v>47</v>
      </c>
      <c r="C57" s="6"/>
      <c r="D57" s="6"/>
      <c r="E57" s="123"/>
      <c r="F57" s="123" t="s">
        <v>102</v>
      </c>
      <c r="G57" s="123"/>
      <c r="H57" s="123"/>
      <c r="I57" s="123"/>
      <c r="J57" s="123"/>
      <c r="K57" s="24">
        <v>25</v>
      </c>
      <c r="L57" s="24">
        <v>75</v>
      </c>
      <c r="M57" s="24">
        <v>100</v>
      </c>
      <c r="N57" s="115">
        <v>150</v>
      </c>
      <c r="Y57" s="125"/>
    </row>
    <row r="58" spans="2:29" ht="14.25" customHeight="1" x14ac:dyDescent="0.2">
      <c r="B58" s="1">
        <f t="shared" si="2"/>
        <v>48</v>
      </c>
      <c r="C58" s="6"/>
      <c r="D58" s="6"/>
      <c r="E58" s="123"/>
      <c r="F58" s="123" t="s">
        <v>377</v>
      </c>
      <c r="G58" s="123"/>
      <c r="H58" s="123"/>
      <c r="I58" s="123"/>
      <c r="J58" s="123"/>
      <c r="K58" s="24"/>
      <c r="L58" s="24"/>
      <c r="M58" s="24"/>
      <c r="N58" s="115">
        <v>8</v>
      </c>
      <c r="Y58" s="125"/>
    </row>
    <row r="59" spans="2:29" ht="13.5" customHeight="1" x14ac:dyDescent="0.2">
      <c r="B59" s="1">
        <f t="shared" si="2"/>
        <v>49</v>
      </c>
      <c r="C59" s="6"/>
      <c r="D59" s="6"/>
      <c r="E59" s="123"/>
      <c r="F59" s="123" t="s">
        <v>224</v>
      </c>
      <c r="G59" s="123"/>
      <c r="H59" s="123"/>
      <c r="I59" s="123"/>
      <c r="J59" s="123"/>
      <c r="K59" s="24"/>
      <c r="L59" s="24"/>
      <c r="M59" s="24"/>
      <c r="N59" s="115">
        <v>50</v>
      </c>
      <c r="Y59" s="125"/>
    </row>
    <row r="60" spans="2:29" ht="13.5" customHeight="1" x14ac:dyDescent="0.2">
      <c r="B60" s="1">
        <f t="shared" si="2"/>
        <v>50</v>
      </c>
      <c r="C60" s="6"/>
      <c r="D60" s="6"/>
      <c r="E60" s="123"/>
      <c r="F60" s="123" t="s">
        <v>402</v>
      </c>
      <c r="G60" s="123"/>
      <c r="H60" s="123"/>
      <c r="I60" s="123"/>
      <c r="J60" s="123"/>
      <c r="K60" s="24" t="s">
        <v>148</v>
      </c>
      <c r="L60" s="24"/>
      <c r="M60" s="24" t="s">
        <v>148</v>
      </c>
      <c r="N60" s="115" t="s">
        <v>148</v>
      </c>
      <c r="Y60" s="125"/>
    </row>
    <row r="61" spans="2:29" ht="13.5" customHeight="1" x14ac:dyDescent="0.2">
      <c r="B61" s="1">
        <f t="shared" si="2"/>
        <v>51</v>
      </c>
      <c r="C61" s="6"/>
      <c r="D61" s="6"/>
      <c r="E61" s="123"/>
      <c r="F61" s="123" t="s">
        <v>175</v>
      </c>
      <c r="G61" s="123"/>
      <c r="H61" s="123"/>
      <c r="I61" s="123"/>
      <c r="J61" s="123"/>
      <c r="K61" s="24" t="s">
        <v>148</v>
      </c>
      <c r="L61" s="24"/>
      <c r="M61" s="24"/>
      <c r="N61" s="115"/>
      <c r="Y61" s="125"/>
    </row>
    <row r="62" spans="2:29" ht="13.5" customHeight="1" x14ac:dyDescent="0.2">
      <c r="B62" s="1">
        <f t="shared" si="2"/>
        <v>52</v>
      </c>
      <c r="C62" s="6"/>
      <c r="D62" s="6"/>
      <c r="E62" s="123"/>
      <c r="F62" s="123" t="s">
        <v>30</v>
      </c>
      <c r="G62" s="123"/>
      <c r="H62" s="123"/>
      <c r="I62" s="123"/>
      <c r="J62" s="123"/>
      <c r="K62" s="24" t="s">
        <v>148</v>
      </c>
      <c r="L62" s="24" t="s">
        <v>148</v>
      </c>
      <c r="M62" s="24">
        <v>80</v>
      </c>
      <c r="N62" s="115">
        <v>40</v>
      </c>
      <c r="Y62" s="125"/>
    </row>
    <row r="63" spans="2:29" ht="13.5" customHeight="1" x14ac:dyDescent="0.2">
      <c r="B63" s="1">
        <f t="shared" si="2"/>
        <v>53</v>
      </c>
      <c r="C63" s="6"/>
      <c r="D63" s="6"/>
      <c r="E63" s="123"/>
      <c r="F63" s="123" t="s">
        <v>176</v>
      </c>
      <c r="G63" s="123"/>
      <c r="H63" s="123"/>
      <c r="I63" s="123"/>
      <c r="J63" s="123"/>
      <c r="K63" s="24" t="s">
        <v>148</v>
      </c>
      <c r="L63" s="24">
        <v>16</v>
      </c>
      <c r="M63" s="24">
        <v>16</v>
      </c>
      <c r="N63" s="115" t="s">
        <v>148</v>
      </c>
      <c r="Y63" s="125"/>
    </row>
    <row r="64" spans="2:29" ht="13.95" customHeight="1" x14ac:dyDescent="0.2">
      <c r="B64" s="1">
        <f t="shared" si="2"/>
        <v>54</v>
      </c>
      <c r="C64" s="6"/>
      <c r="D64" s="6"/>
      <c r="E64" s="123"/>
      <c r="F64" s="123" t="s">
        <v>177</v>
      </c>
      <c r="G64" s="123"/>
      <c r="H64" s="123"/>
      <c r="I64" s="123"/>
      <c r="J64" s="123"/>
      <c r="K64" s="24" t="s">
        <v>148</v>
      </c>
      <c r="L64" s="24"/>
      <c r="M64" s="24"/>
      <c r="N64" s="115"/>
      <c r="Y64" s="125"/>
    </row>
    <row r="65" spans="2:25" ht="13.95" customHeight="1" x14ac:dyDescent="0.2">
      <c r="B65" s="1">
        <f t="shared" si="2"/>
        <v>55</v>
      </c>
      <c r="C65" s="6"/>
      <c r="D65" s="6"/>
      <c r="E65" s="123"/>
      <c r="F65" s="123" t="s">
        <v>291</v>
      </c>
      <c r="G65" s="123"/>
      <c r="H65" s="123"/>
      <c r="I65" s="123"/>
      <c r="J65" s="123"/>
      <c r="K65" s="24"/>
      <c r="L65" s="24"/>
      <c r="M65" s="24" t="s">
        <v>148</v>
      </c>
      <c r="N65" s="115"/>
      <c r="Y65" s="125"/>
    </row>
    <row r="66" spans="2:25" ht="13.95" customHeight="1" x14ac:dyDescent="0.2">
      <c r="B66" s="1">
        <f t="shared" si="2"/>
        <v>56</v>
      </c>
      <c r="C66" s="6"/>
      <c r="D66" s="6"/>
      <c r="E66" s="123"/>
      <c r="F66" s="123" t="s">
        <v>431</v>
      </c>
      <c r="G66" s="123"/>
      <c r="H66" s="123"/>
      <c r="I66" s="123"/>
      <c r="J66" s="123"/>
      <c r="K66" s="24">
        <v>25</v>
      </c>
      <c r="L66" s="24"/>
      <c r="M66" s="24">
        <v>25</v>
      </c>
      <c r="N66" s="115"/>
      <c r="Y66" s="125"/>
    </row>
    <row r="67" spans="2:25" ht="13.95" customHeight="1" x14ac:dyDescent="0.2">
      <c r="B67" s="1">
        <f t="shared" si="2"/>
        <v>57</v>
      </c>
      <c r="C67" s="6"/>
      <c r="D67" s="6"/>
      <c r="E67" s="123"/>
      <c r="F67" s="123" t="s">
        <v>81</v>
      </c>
      <c r="G67" s="123"/>
      <c r="H67" s="123"/>
      <c r="I67" s="123"/>
      <c r="J67" s="123"/>
      <c r="K67" s="24">
        <v>100</v>
      </c>
      <c r="L67" s="24">
        <v>100</v>
      </c>
      <c r="M67" s="24">
        <v>300</v>
      </c>
      <c r="N67" s="115">
        <v>300</v>
      </c>
      <c r="Y67" s="125"/>
    </row>
    <row r="68" spans="2:25" ht="13.95" customHeight="1" x14ac:dyDescent="0.2">
      <c r="B68" s="1">
        <f t="shared" si="2"/>
        <v>58</v>
      </c>
      <c r="C68" s="6"/>
      <c r="D68" s="6"/>
      <c r="E68" s="123"/>
      <c r="F68" s="123" t="s">
        <v>225</v>
      </c>
      <c r="G68" s="123"/>
      <c r="H68" s="123"/>
      <c r="I68" s="123"/>
      <c r="J68" s="123"/>
      <c r="K68" s="24"/>
      <c r="L68" s="24"/>
      <c r="M68" s="24" t="s">
        <v>148</v>
      </c>
      <c r="N68" s="115"/>
      <c r="Y68" s="125"/>
    </row>
    <row r="69" spans="2:25" ht="13.5" customHeight="1" x14ac:dyDescent="0.2">
      <c r="B69" s="1">
        <f t="shared" si="2"/>
        <v>59</v>
      </c>
      <c r="C69" s="6"/>
      <c r="D69" s="6"/>
      <c r="E69" s="123"/>
      <c r="F69" s="123" t="s">
        <v>103</v>
      </c>
      <c r="G69" s="123"/>
      <c r="H69" s="123"/>
      <c r="I69" s="123"/>
      <c r="J69" s="123"/>
      <c r="K69" s="24">
        <v>1150</v>
      </c>
      <c r="L69" s="24">
        <v>1350</v>
      </c>
      <c r="M69" s="24">
        <v>1350</v>
      </c>
      <c r="N69" s="115">
        <v>950</v>
      </c>
      <c r="Y69" s="125"/>
    </row>
    <row r="70" spans="2:25" ht="13.95" customHeight="1" x14ac:dyDescent="0.2">
      <c r="B70" s="1">
        <f t="shared" si="2"/>
        <v>60</v>
      </c>
      <c r="C70" s="6"/>
      <c r="D70" s="6"/>
      <c r="E70" s="123"/>
      <c r="F70" s="123" t="s">
        <v>178</v>
      </c>
      <c r="G70" s="123"/>
      <c r="H70" s="123"/>
      <c r="I70" s="123"/>
      <c r="J70" s="123"/>
      <c r="K70" s="24">
        <v>50</v>
      </c>
      <c r="L70" s="24" t="s">
        <v>148</v>
      </c>
      <c r="M70" s="24" t="s">
        <v>148</v>
      </c>
      <c r="N70" s="115">
        <v>50</v>
      </c>
      <c r="Y70" s="125"/>
    </row>
    <row r="71" spans="2:25" ht="13.5" customHeight="1" x14ac:dyDescent="0.2">
      <c r="B71" s="1">
        <f t="shared" si="2"/>
        <v>61</v>
      </c>
      <c r="C71" s="6"/>
      <c r="D71" s="6"/>
      <c r="E71" s="123"/>
      <c r="F71" s="123" t="s">
        <v>247</v>
      </c>
      <c r="G71" s="123"/>
      <c r="H71" s="123"/>
      <c r="I71" s="123"/>
      <c r="J71" s="123"/>
      <c r="K71" s="24" t="s">
        <v>148</v>
      </c>
      <c r="L71" s="24">
        <v>3</v>
      </c>
      <c r="M71" s="24">
        <v>2</v>
      </c>
      <c r="N71" s="115" t="s">
        <v>148</v>
      </c>
      <c r="Y71" s="125"/>
    </row>
    <row r="72" spans="2:25" ht="13.95" customHeight="1" x14ac:dyDescent="0.2">
      <c r="B72" s="1">
        <f t="shared" si="2"/>
        <v>62</v>
      </c>
      <c r="C72" s="6"/>
      <c r="D72" s="6"/>
      <c r="E72" s="123"/>
      <c r="F72" s="123" t="s">
        <v>226</v>
      </c>
      <c r="G72" s="123"/>
      <c r="H72" s="123"/>
      <c r="I72" s="123"/>
      <c r="J72" s="123"/>
      <c r="K72" s="24"/>
      <c r="L72" s="24" t="s">
        <v>148</v>
      </c>
      <c r="M72" s="24">
        <v>75</v>
      </c>
      <c r="N72" s="115">
        <v>75</v>
      </c>
      <c r="Y72" s="125"/>
    </row>
    <row r="73" spans="2:25" ht="13.95" customHeight="1" x14ac:dyDescent="0.2">
      <c r="B73" s="1">
        <f t="shared" si="2"/>
        <v>63</v>
      </c>
      <c r="C73" s="6"/>
      <c r="D73" s="6"/>
      <c r="E73" s="123"/>
      <c r="F73" s="123" t="s">
        <v>31</v>
      </c>
      <c r="G73" s="123"/>
      <c r="H73" s="123"/>
      <c r="I73" s="123"/>
      <c r="J73" s="123"/>
      <c r="K73" s="24">
        <v>250</v>
      </c>
      <c r="L73" s="24">
        <v>150</v>
      </c>
      <c r="M73" s="24">
        <v>350</v>
      </c>
      <c r="N73" s="115">
        <v>200</v>
      </c>
      <c r="Y73" s="125"/>
    </row>
    <row r="74" spans="2:25" ht="13.95" customHeight="1" x14ac:dyDescent="0.2">
      <c r="B74" s="1">
        <f t="shared" si="2"/>
        <v>64</v>
      </c>
      <c r="C74" s="2" t="s">
        <v>32</v>
      </c>
      <c r="D74" s="2" t="s">
        <v>33</v>
      </c>
      <c r="E74" s="123"/>
      <c r="F74" s="123" t="s">
        <v>158</v>
      </c>
      <c r="G74" s="123"/>
      <c r="H74" s="123"/>
      <c r="I74" s="123"/>
      <c r="J74" s="123"/>
      <c r="K74" s="24"/>
      <c r="L74" s="24">
        <v>1</v>
      </c>
      <c r="M74" s="24" t="s">
        <v>148</v>
      </c>
      <c r="N74" s="115">
        <v>1</v>
      </c>
    </row>
    <row r="75" spans="2:25" ht="14.25" customHeight="1" x14ac:dyDescent="0.2">
      <c r="B75" s="1">
        <f t="shared" si="2"/>
        <v>65</v>
      </c>
      <c r="C75" s="6"/>
      <c r="D75" s="6"/>
      <c r="E75" s="123"/>
      <c r="F75" s="123" t="s">
        <v>180</v>
      </c>
      <c r="G75" s="123"/>
      <c r="H75" s="123"/>
      <c r="I75" s="123"/>
      <c r="J75" s="123"/>
      <c r="K75" s="24"/>
      <c r="L75" s="24"/>
      <c r="M75" s="24" t="s">
        <v>148</v>
      </c>
      <c r="N75" s="115"/>
    </row>
    <row r="76" spans="2:25" ht="13.5" customHeight="1" x14ac:dyDescent="0.2">
      <c r="B76" s="1">
        <f t="shared" si="2"/>
        <v>66</v>
      </c>
      <c r="C76" s="6"/>
      <c r="D76" s="6"/>
      <c r="E76" s="123"/>
      <c r="F76" s="123" t="s">
        <v>181</v>
      </c>
      <c r="G76" s="123"/>
      <c r="H76" s="123"/>
      <c r="I76" s="123"/>
      <c r="J76" s="123"/>
      <c r="K76" s="24"/>
      <c r="L76" s="24" t="s">
        <v>148</v>
      </c>
      <c r="M76" s="24"/>
      <c r="N76" s="115">
        <v>1</v>
      </c>
    </row>
    <row r="77" spans="2:25" ht="13.95" customHeight="1" x14ac:dyDescent="0.2">
      <c r="B77" s="1">
        <f t="shared" ref="B77:B89" si="6">B76+1</f>
        <v>67</v>
      </c>
      <c r="C77" s="6"/>
      <c r="D77" s="6"/>
      <c r="E77" s="123"/>
      <c r="F77" s="123" t="s">
        <v>114</v>
      </c>
      <c r="G77" s="123"/>
      <c r="H77" s="123"/>
      <c r="I77" s="123"/>
      <c r="J77" s="123"/>
      <c r="K77" s="24"/>
      <c r="L77" s="24">
        <v>1</v>
      </c>
      <c r="M77" s="24">
        <v>1</v>
      </c>
      <c r="N77" s="115">
        <v>2</v>
      </c>
    </row>
    <row r="78" spans="2:25" ht="13.95" customHeight="1" x14ac:dyDescent="0.2">
      <c r="B78" s="1">
        <f t="shared" si="6"/>
        <v>68</v>
      </c>
      <c r="C78" s="6"/>
      <c r="D78" s="6"/>
      <c r="E78" s="123"/>
      <c r="F78" s="123" t="s">
        <v>182</v>
      </c>
      <c r="G78" s="123"/>
      <c r="H78" s="123"/>
      <c r="I78" s="123"/>
      <c r="J78" s="123"/>
      <c r="K78" s="24"/>
      <c r="L78" s="24"/>
      <c r="M78" s="24" t="s">
        <v>148</v>
      </c>
      <c r="N78" s="115"/>
    </row>
    <row r="79" spans="2:25" ht="13.95" customHeight="1" x14ac:dyDescent="0.2">
      <c r="B79" s="1">
        <f t="shared" si="6"/>
        <v>69</v>
      </c>
      <c r="C79" s="6"/>
      <c r="D79" s="6"/>
      <c r="E79" s="123"/>
      <c r="F79" s="123" t="s">
        <v>274</v>
      </c>
      <c r="G79" s="123"/>
      <c r="H79" s="123"/>
      <c r="I79" s="123"/>
      <c r="J79" s="123"/>
      <c r="K79" s="24"/>
      <c r="L79" s="24" t="s">
        <v>148</v>
      </c>
      <c r="M79" s="24"/>
      <c r="N79" s="115"/>
    </row>
    <row r="80" spans="2:25" ht="13.5" customHeight="1" x14ac:dyDescent="0.2">
      <c r="B80" s="1">
        <f t="shared" si="6"/>
        <v>70</v>
      </c>
      <c r="C80" s="6"/>
      <c r="D80" s="6"/>
      <c r="E80" s="123"/>
      <c r="F80" s="123" t="s">
        <v>364</v>
      </c>
      <c r="G80" s="123"/>
      <c r="H80" s="123"/>
      <c r="I80" s="123"/>
      <c r="J80" s="123"/>
      <c r="K80" s="24" t="s">
        <v>148</v>
      </c>
      <c r="L80" s="24"/>
      <c r="M80" s="24"/>
      <c r="N80" s="115"/>
    </row>
    <row r="81" spans="2:24" ht="13.5" customHeight="1" x14ac:dyDescent="0.2">
      <c r="B81" s="1">
        <f t="shared" si="6"/>
        <v>71</v>
      </c>
      <c r="C81" s="6"/>
      <c r="D81" s="6"/>
      <c r="E81" s="123"/>
      <c r="F81" s="123" t="s">
        <v>34</v>
      </c>
      <c r="G81" s="123"/>
      <c r="H81" s="123"/>
      <c r="I81" s="123"/>
      <c r="J81" s="123"/>
      <c r="K81" s="24"/>
      <c r="L81" s="24">
        <v>1</v>
      </c>
      <c r="M81" s="24"/>
      <c r="N81" s="115" t="s">
        <v>148</v>
      </c>
    </row>
    <row r="82" spans="2:24" ht="13.5" customHeight="1" x14ac:dyDescent="0.2">
      <c r="B82" s="1">
        <f t="shared" si="6"/>
        <v>72</v>
      </c>
      <c r="C82" s="2" t="s">
        <v>132</v>
      </c>
      <c r="D82" s="2" t="s">
        <v>184</v>
      </c>
      <c r="E82" s="123"/>
      <c r="F82" s="123" t="s">
        <v>314</v>
      </c>
      <c r="G82" s="123"/>
      <c r="H82" s="123"/>
      <c r="I82" s="123"/>
      <c r="J82" s="123"/>
      <c r="K82" s="24" t="s">
        <v>148</v>
      </c>
      <c r="L82" s="24"/>
      <c r="M82" s="24" t="s">
        <v>148</v>
      </c>
      <c r="N82" s="115">
        <v>1</v>
      </c>
    </row>
    <row r="83" spans="2:24" ht="13.5" customHeight="1" x14ac:dyDescent="0.2">
      <c r="B83" s="1">
        <f t="shared" si="6"/>
        <v>73</v>
      </c>
      <c r="C83" s="6"/>
      <c r="D83" s="2" t="s">
        <v>35</v>
      </c>
      <c r="E83" s="123"/>
      <c r="F83" s="123" t="s">
        <v>112</v>
      </c>
      <c r="G83" s="123"/>
      <c r="H83" s="123"/>
      <c r="I83" s="123"/>
      <c r="J83" s="123"/>
      <c r="K83" s="24">
        <v>1</v>
      </c>
      <c r="L83" s="24" t="s">
        <v>148</v>
      </c>
      <c r="M83" s="24">
        <v>1</v>
      </c>
      <c r="N83" s="115">
        <v>1</v>
      </c>
    </row>
    <row r="84" spans="2:24" ht="13.5" customHeight="1" x14ac:dyDescent="0.2">
      <c r="B84" s="1">
        <f t="shared" si="6"/>
        <v>74</v>
      </c>
      <c r="C84" s="6"/>
      <c r="D84" s="7"/>
      <c r="E84" s="123"/>
      <c r="F84" s="123" t="s">
        <v>36</v>
      </c>
      <c r="G84" s="123"/>
      <c r="H84" s="123"/>
      <c r="I84" s="123"/>
      <c r="J84" s="123"/>
      <c r="K84" s="24" t="s">
        <v>148</v>
      </c>
      <c r="L84" s="24" t="s">
        <v>148</v>
      </c>
      <c r="M84" s="24" t="s">
        <v>148</v>
      </c>
      <c r="N84" s="115" t="s">
        <v>148</v>
      </c>
    </row>
    <row r="85" spans="2:24" ht="13.5" customHeight="1" x14ac:dyDescent="0.2">
      <c r="B85" s="1">
        <f t="shared" si="6"/>
        <v>75</v>
      </c>
      <c r="C85" s="7"/>
      <c r="D85" s="8" t="s">
        <v>37</v>
      </c>
      <c r="E85" s="123"/>
      <c r="F85" s="123" t="s">
        <v>38</v>
      </c>
      <c r="G85" s="123"/>
      <c r="H85" s="123"/>
      <c r="I85" s="123"/>
      <c r="J85" s="123"/>
      <c r="K85" s="24">
        <v>50</v>
      </c>
      <c r="L85" s="24">
        <v>50</v>
      </c>
      <c r="M85" s="24">
        <v>50</v>
      </c>
      <c r="N85" s="115">
        <v>25</v>
      </c>
    </row>
    <row r="86" spans="2:24" ht="13.5" customHeight="1" x14ac:dyDescent="0.2">
      <c r="B86" s="1">
        <f t="shared" si="6"/>
        <v>76</v>
      </c>
      <c r="C86" s="2" t="s">
        <v>0</v>
      </c>
      <c r="D86" s="8" t="s">
        <v>39</v>
      </c>
      <c r="E86" s="123"/>
      <c r="F86" s="123" t="s">
        <v>40</v>
      </c>
      <c r="G86" s="123"/>
      <c r="H86" s="123"/>
      <c r="I86" s="123"/>
      <c r="J86" s="123"/>
      <c r="K86" s="24" t="s">
        <v>148</v>
      </c>
      <c r="L86" s="24"/>
      <c r="M86" s="24" t="s">
        <v>148</v>
      </c>
      <c r="N86" s="115">
        <v>75</v>
      </c>
      <c r="U86">
        <f>COUNTA(K74:K86)</f>
        <v>6</v>
      </c>
      <c r="V86">
        <f>COUNTA(L74:L86)</f>
        <v>8</v>
      </c>
      <c r="W86">
        <f>COUNTA(M74:M86)</f>
        <v>9</v>
      </c>
      <c r="X86">
        <f>COUNTA(N74:N86)</f>
        <v>9</v>
      </c>
    </row>
    <row r="87" spans="2:24" ht="13.5" customHeight="1" x14ac:dyDescent="0.2">
      <c r="B87" s="1">
        <f t="shared" si="6"/>
        <v>77</v>
      </c>
      <c r="C87" s="152" t="s">
        <v>41</v>
      </c>
      <c r="D87" s="153"/>
      <c r="E87" s="123"/>
      <c r="F87" s="123" t="s">
        <v>42</v>
      </c>
      <c r="G87" s="123"/>
      <c r="H87" s="123"/>
      <c r="I87" s="123"/>
      <c r="J87" s="123"/>
      <c r="K87" s="24">
        <v>75</v>
      </c>
      <c r="L87" s="24">
        <v>50</v>
      </c>
      <c r="M87" s="24">
        <v>125</v>
      </c>
      <c r="N87" s="115">
        <v>175</v>
      </c>
    </row>
    <row r="88" spans="2:24" ht="13.5" customHeight="1" x14ac:dyDescent="0.2">
      <c r="B88" s="1">
        <f t="shared" si="6"/>
        <v>78</v>
      </c>
      <c r="C88" s="3"/>
      <c r="D88" s="82"/>
      <c r="E88" s="123"/>
      <c r="F88" s="123" t="s">
        <v>43</v>
      </c>
      <c r="G88" s="123"/>
      <c r="H88" s="123"/>
      <c r="I88" s="123"/>
      <c r="J88" s="123"/>
      <c r="K88" s="24">
        <v>25</v>
      </c>
      <c r="L88" s="24">
        <v>25</v>
      </c>
      <c r="M88" s="24">
        <v>125</v>
      </c>
      <c r="N88" s="115">
        <v>75</v>
      </c>
    </row>
    <row r="89" spans="2:24" ht="13.95" customHeight="1" thickBot="1" x14ac:dyDescent="0.25">
      <c r="B89" s="1">
        <f t="shared" si="6"/>
        <v>79</v>
      </c>
      <c r="C89" s="3"/>
      <c r="D89" s="82"/>
      <c r="E89" s="123"/>
      <c r="F89" s="123" t="s">
        <v>74</v>
      </c>
      <c r="G89" s="123"/>
      <c r="H89" s="123"/>
      <c r="I89" s="123"/>
      <c r="J89" s="123"/>
      <c r="K89" s="24">
        <v>200</v>
      </c>
      <c r="L89" s="24">
        <v>75</v>
      </c>
      <c r="M89" s="24">
        <v>200</v>
      </c>
      <c r="N89" s="117">
        <v>150</v>
      </c>
    </row>
    <row r="90" spans="2:24" ht="13.95" customHeight="1" x14ac:dyDescent="0.2">
      <c r="B90" s="83"/>
      <c r="C90" s="84"/>
      <c r="D90" s="84"/>
      <c r="E90" s="23"/>
      <c r="F90" s="23"/>
      <c r="G90" s="23"/>
      <c r="H90" s="23"/>
      <c r="I90" s="23"/>
      <c r="J90" s="23"/>
      <c r="K90" s="23"/>
      <c r="L90" s="23"/>
      <c r="M90" s="23"/>
      <c r="N90" s="23"/>
      <c r="U90">
        <f>COUNTA(K11:K89)</f>
        <v>55</v>
      </c>
      <c r="V90">
        <f>COUNTA(L11:L89)</f>
        <v>54</v>
      </c>
      <c r="W90">
        <f>COUNTA(M11:M89)</f>
        <v>57</v>
      </c>
      <c r="X90">
        <f>COUNTA(N11:N89)</f>
        <v>58</v>
      </c>
    </row>
    <row r="91" spans="2:24" ht="18" customHeight="1" x14ac:dyDescent="0.2"/>
    <row r="92" spans="2:24" ht="18" customHeight="1" x14ac:dyDescent="0.2">
      <c r="B92" s="64"/>
    </row>
    <row r="93" spans="2:24" ht="9" customHeight="1" thickBot="1" x14ac:dyDescent="0.25"/>
    <row r="94" spans="2:24" ht="18" customHeight="1" x14ac:dyDescent="0.2">
      <c r="B94" s="65"/>
      <c r="C94" s="66"/>
      <c r="D94" s="148" t="s">
        <v>1</v>
      </c>
      <c r="E94" s="148"/>
      <c r="F94" s="148"/>
      <c r="G94" s="148"/>
      <c r="H94" s="66"/>
      <c r="I94" s="66"/>
      <c r="J94" s="67"/>
      <c r="K94" s="28" t="s">
        <v>62</v>
      </c>
      <c r="L94" s="28" t="s">
        <v>63</v>
      </c>
      <c r="M94" s="28" t="s">
        <v>64</v>
      </c>
      <c r="N94" s="51" t="s">
        <v>65</v>
      </c>
      <c r="U94">
        <f>SUM(U11:U21,K22:K89)</f>
        <v>18267</v>
      </c>
      <c r="V94">
        <f>SUM(V11:V21,L22:L89)</f>
        <v>18240</v>
      </c>
      <c r="W94">
        <f>SUM(W11:W21,M22:M89)</f>
        <v>39865</v>
      </c>
      <c r="X94">
        <f>SUM(X11:X21,N22:N89)</f>
        <v>28065</v>
      </c>
    </row>
    <row r="95" spans="2:24" ht="18" customHeight="1" thickBot="1" x14ac:dyDescent="0.25">
      <c r="B95" s="73"/>
      <c r="C95" s="9"/>
      <c r="D95" s="147" t="s">
        <v>2</v>
      </c>
      <c r="E95" s="147"/>
      <c r="F95" s="147"/>
      <c r="G95" s="147"/>
      <c r="H95" s="9"/>
      <c r="I95" s="9"/>
      <c r="J95" s="75"/>
      <c r="K95" s="31" t="str">
        <f>K5</f>
        <v>2022.12.1</v>
      </c>
      <c r="L95" s="31" t="str">
        <f>L5</f>
        <v>2022.12.1</v>
      </c>
      <c r="M95" s="31" t="str">
        <f>M5</f>
        <v>2022.12.1</v>
      </c>
      <c r="N95" s="50" t="str">
        <f>N5</f>
        <v>2022.12.1</v>
      </c>
    </row>
    <row r="96" spans="2:24" ht="19.95" customHeight="1" thickTop="1" x14ac:dyDescent="0.2">
      <c r="B96" s="154" t="s">
        <v>45</v>
      </c>
      <c r="C96" s="155"/>
      <c r="D96" s="155"/>
      <c r="E96" s="155"/>
      <c r="F96" s="155"/>
      <c r="G96" s="155"/>
      <c r="H96" s="155"/>
      <c r="I96" s="155"/>
      <c r="J96" s="80"/>
      <c r="K96" s="32">
        <f>SUM(K97:K105)</f>
        <v>18267</v>
      </c>
      <c r="L96" s="32">
        <f>SUM(L97:L105)</f>
        <v>18240</v>
      </c>
      <c r="M96" s="32">
        <f>SUM(M97:M105)</f>
        <v>39865</v>
      </c>
      <c r="N96" s="143">
        <f>SUM(N97:N105)</f>
        <v>28065</v>
      </c>
    </row>
    <row r="97" spans="2:14" ht="13.95" customHeight="1" x14ac:dyDescent="0.2">
      <c r="B97" s="156" t="s">
        <v>46</v>
      </c>
      <c r="C97" s="157"/>
      <c r="D97" s="158"/>
      <c r="E97" s="12"/>
      <c r="F97" s="13"/>
      <c r="G97" s="149" t="s">
        <v>13</v>
      </c>
      <c r="H97" s="149"/>
      <c r="I97" s="13"/>
      <c r="J97" s="14"/>
      <c r="K97" s="4">
        <f>SUM(U$11:U$21)</f>
        <v>141</v>
      </c>
      <c r="L97" s="4">
        <f>SUM(V$11:V$21)</f>
        <v>50</v>
      </c>
      <c r="M97" s="4">
        <f>SUM(W$11:W$21)</f>
        <v>415</v>
      </c>
      <c r="N97" s="5">
        <f>SUM(X$11:X$21)</f>
        <v>405</v>
      </c>
    </row>
    <row r="98" spans="2:14" ht="13.95" customHeight="1" x14ac:dyDescent="0.2">
      <c r="B98" s="86"/>
      <c r="C98" s="64"/>
      <c r="D98" s="87"/>
      <c r="E98" s="15"/>
      <c r="F98" s="123"/>
      <c r="G98" s="149" t="s">
        <v>25</v>
      </c>
      <c r="H98" s="149"/>
      <c r="I98" s="119"/>
      <c r="J98" s="16"/>
      <c r="K98" s="4">
        <f>SUM(K$22)</f>
        <v>700</v>
      </c>
      <c r="L98" s="4">
        <f>SUM(L$22)</f>
        <v>1050</v>
      </c>
      <c r="M98" s="4">
        <f>SUM(M$22)</f>
        <v>1650</v>
      </c>
      <c r="N98" s="5">
        <f>SUM(N$22)</f>
        <v>1300</v>
      </c>
    </row>
    <row r="99" spans="2:14" ht="13.95" customHeight="1" x14ac:dyDescent="0.2">
      <c r="B99" s="86"/>
      <c r="C99" s="64"/>
      <c r="D99" s="87"/>
      <c r="E99" s="15"/>
      <c r="F99" s="123"/>
      <c r="G99" s="149" t="s">
        <v>27</v>
      </c>
      <c r="H99" s="149"/>
      <c r="I99" s="13"/>
      <c r="J99" s="14"/>
      <c r="K99" s="4">
        <f>SUM(K$23:K$24)</f>
        <v>25</v>
      </c>
      <c r="L99" s="4">
        <f>SUM(L$23:L$24)</f>
        <v>25</v>
      </c>
      <c r="M99" s="4">
        <f>SUM(M$23:M$24)</f>
        <v>50</v>
      </c>
      <c r="N99" s="5">
        <f>SUM(N$23:N$24)</f>
        <v>0</v>
      </c>
    </row>
    <row r="100" spans="2:14" ht="13.95" customHeight="1" x14ac:dyDescent="0.2">
      <c r="B100" s="86"/>
      <c r="C100" s="64"/>
      <c r="D100" s="87"/>
      <c r="E100" s="15"/>
      <c r="F100" s="123"/>
      <c r="G100" s="149" t="s">
        <v>79</v>
      </c>
      <c r="H100" s="149"/>
      <c r="I100" s="13"/>
      <c r="J100" s="14"/>
      <c r="K100" s="4">
        <f>SUM(K$25:K$26)</f>
        <v>25</v>
      </c>
      <c r="L100" s="4">
        <f>SUM(L$25:L$26)</f>
        <v>0</v>
      </c>
      <c r="M100" s="4">
        <f>SUM(M$25:M$26)</f>
        <v>0</v>
      </c>
      <c r="N100" s="5">
        <f>SUM(N$25:N$26)</f>
        <v>25</v>
      </c>
    </row>
    <row r="101" spans="2:14" ht="13.95" customHeight="1" x14ac:dyDescent="0.2">
      <c r="B101" s="86"/>
      <c r="C101" s="64"/>
      <c r="D101" s="87"/>
      <c r="E101" s="15"/>
      <c r="F101" s="123"/>
      <c r="G101" s="149" t="s">
        <v>80</v>
      </c>
      <c r="H101" s="149"/>
      <c r="I101" s="13"/>
      <c r="J101" s="14"/>
      <c r="K101" s="4">
        <f>SUM(K28:K45)</f>
        <v>15075</v>
      </c>
      <c r="L101" s="4">
        <f>SUM(L$28:L$45)</f>
        <v>15068</v>
      </c>
      <c r="M101" s="4">
        <f>SUM(M$28:M$45)</f>
        <v>34500</v>
      </c>
      <c r="N101" s="5">
        <f>SUM(N$28:N$45)</f>
        <v>22231</v>
      </c>
    </row>
    <row r="102" spans="2:14" ht="13.95" customHeight="1" x14ac:dyDescent="0.2">
      <c r="B102" s="86"/>
      <c r="C102" s="64"/>
      <c r="D102" s="87"/>
      <c r="E102" s="15"/>
      <c r="F102" s="123"/>
      <c r="G102" s="149" t="s">
        <v>77</v>
      </c>
      <c r="H102" s="149"/>
      <c r="I102" s="13"/>
      <c r="J102" s="14"/>
      <c r="K102" s="4">
        <f>SUM(K$46:K$47)</f>
        <v>0</v>
      </c>
      <c r="L102" s="4">
        <f>SUM(L$46:L$47)</f>
        <v>0</v>
      </c>
      <c r="M102" s="4">
        <f>SUM(M$46:M$47)</f>
        <v>0</v>
      </c>
      <c r="N102" s="5">
        <f>SUM(N$46:N$47)</f>
        <v>25</v>
      </c>
    </row>
    <row r="103" spans="2:14" ht="13.95" customHeight="1" x14ac:dyDescent="0.2">
      <c r="B103" s="86"/>
      <c r="C103" s="64"/>
      <c r="D103" s="87"/>
      <c r="E103" s="15"/>
      <c r="F103" s="123"/>
      <c r="G103" s="149" t="s">
        <v>28</v>
      </c>
      <c r="H103" s="149"/>
      <c r="I103" s="13"/>
      <c r="J103" s="14"/>
      <c r="K103" s="4">
        <f>SUM(K$48:K$73)</f>
        <v>1950</v>
      </c>
      <c r="L103" s="4">
        <f>SUM(L$48:L$73)</f>
        <v>1819</v>
      </c>
      <c r="M103" s="4">
        <f>SUM(M$48:M$73)</f>
        <v>2748</v>
      </c>
      <c r="N103" s="5">
        <f>SUM(N$48:N$73)</f>
        <v>3573</v>
      </c>
    </row>
    <row r="104" spans="2:14" ht="13.95" customHeight="1" x14ac:dyDescent="0.2">
      <c r="B104" s="86"/>
      <c r="C104" s="64"/>
      <c r="D104" s="87"/>
      <c r="E104" s="15"/>
      <c r="F104" s="123"/>
      <c r="G104" s="149" t="s">
        <v>47</v>
      </c>
      <c r="H104" s="149"/>
      <c r="I104" s="13"/>
      <c r="J104" s="14"/>
      <c r="K104" s="4">
        <f>SUM(K$27:K$27,K$87:K$88)</f>
        <v>100</v>
      </c>
      <c r="L104" s="4">
        <f>SUM(L27:L27,L$87:L$88)</f>
        <v>100</v>
      </c>
      <c r="M104" s="4">
        <f>SUM(M27:M27,M$87:M$88)</f>
        <v>250</v>
      </c>
      <c r="N104" s="5">
        <f>SUM(N27:N27,N$87:N$88)</f>
        <v>250</v>
      </c>
    </row>
    <row r="105" spans="2:14" ht="13.95" customHeight="1" thickBot="1" x14ac:dyDescent="0.25">
      <c r="B105" s="88"/>
      <c r="C105" s="89"/>
      <c r="D105" s="90"/>
      <c r="E105" s="17"/>
      <c r="F105" s="9"/>
      <c r="G105" s="147" t="s">
        <v>44</v>
      </c>
      <c r="H105" s="147"/>
      <c r="I105" s="18"/>
      <c r="J105" s="19"/>
      <c r="K105" s="10">
        <f>SUM(K$74:K$86,K$89)</f>
        <v>251</v>
      </c>
      <c r="L105" s="10">
        <f>SUM(L$74:L$86,L$89)</f>
        <v>128</v>
      </c>
      <c r="M105" s="10">
        <f>SUM(M$74:M$86,M$89)</f>
        <v>252</v>
      </c>
      <c r="N105" s="11">
        <f>SUM(N$74:N$86,N$89)</f>
        <v>256</v>
      </c>
    </row>
    <row r="106" spans="2:14" ht="18" customHeight="1" thickTop="1" x14ac:dyDescent="0.2">
      <c r="B106" s="159" t="s">
        <v>48</v>
      </c>
      <c r="C106" s="160"/>
      <c r="D106" s="161"/>
      <c r="E106" s="91"/>
      <c r="F106" s="120"/>
      <c r="G106" s="162" t="s">
        <v>49</v>
      </c>
      <c r="H106" s="162"/>
      <c r="I106" s="120"/>
      <c r="J106" s="121"/>
      <c r="K106" s="35" t="s">
        <v>50</v>
      </c>
      <c r="L106" s="41"/>
      <c r="M106" s="41"/>
      <c r="N106" s="53"/>
    </row>
    <row r="107" spans="2:14" ht="18" customHeight="1" x14ac:dyDescent="0.2">
      <c r="B107" s="92"/>
      <c r="C107" s="93"/>
      <c r="D107" s="93"/>
      <c r="E107" s="94"/>
      <c r="F107" s="95"/>
      <c r="G107" s="96"/>
      <c r="H107" s="96"/>
      <c r="I107" s="95"/>
      <c r="J107" s="97"/>
      <c r="K107" s="36" t="s">
        <v>51</v>
      </c>
      <c r="L107" s="42"/>
      <c r="M107" s="42"/>
      <c r="N107" s="45"/>
    </row>
    <row r="108" spans="2:14" ht="18" customHeight="1" x14ac:dyDescent="0.2">
      <c r="B108" s="86"/>
      <c r="C108" s="64"/>
      <c r="D108" s="64"/>
      <c r="E108" s="98"/>
      <c r="F108" s="22"/>
      <c r="G108" s="163" t="s">
        <v>52</v>
      </c>
      <c r="H108" s="163"/>
      <c r="I108" s="118"/>
      <c r="J108" s="122"/>
      <c r="K108" s="37" t="s">
        <v>53</v>
      </c>
      <c r="L108" s="43"/>
      <c r="M108" s="47"/>
      <c r="N108" s="43"/>
    </row>
    <row r="109" spans="2:14" ht="18" customHeight="1" x14ac:dyDescent="0.2">
      <c r="B109" s="86"/>
      <c r="C109" s="64"/>
      <c r="D109" s="64"/>
      <c r="E109" s="99"/>
      <c r="F109" s="64"/>
      <c r="G109" s="100"/>
      <c r="H109" s="100"/>
      <c r="I109" s="93"/>
      <c r="J109" s="101"/>
      <c r="K109" s="38" t="s">
        <v>89</v>
      </c>
      <c r="L109" s="44"/>
      <c r="M109" s="26"/>
      <c r="N109" s="44"/>
    </row>
    <row r="110" spans="2:14" ht="18" customHeight="1" x14ac:dyDescent="0.2">
      <c r="B110" s="86"/>
      <c r="C110" s="64"/>
      <c r="D110" s="64"/>
      <c r="E110" s="99"/>
      <c r="F110" s="64"/>
      <c r="G110" s="100"/>
      <c r="H110" s="100"/>
      <c r="I110" s="93"/>
      <c r="J110" s="101"/>
      <c r="K110" s="38" t="s">
        <v>82</v>
      </c>
      <c r="L110" s="42"/>
      <c r="M110" s="26"/>
      <c r="N110" s="44"/>
    </row>
    <row r="111" spans="2:14" ht="18" customHeight="1" x14ac:dyDescent="0.2">
      <c r="B111" s="86"/>
      <c r="C111" s="64"/>
      <c r="D111" s="64"/>
      <c r="E111" s="98"/>
      <c r="F111" s="22"/>
      <c r="G111" s="163" t="s">
        <v>54</v>
      </c>
      <c r="H111" s="163"/>
      <c r="I111" s="118"/>
      <c r="J111" s="122"/>
      <c r="K111" s="37" t="s">
        <v>93</v>
      </c>
      <c r="L111" s="43"/>
      <c r="M111" s="47"/>
      <c r="N111" s="43"/>
    </row>
    <row r="112" spans="2:14" ht="18" customHeight="1" x14ac:dyDescent="0.2">
      <c r="B112" s="86"/>
      <c r="C112" s="64"/>
      <c r="D112" s="64"/>
      <c r="E112" s="99"/>
      <c r="F112" s="64"/>
      <c r="G112" s="100"/>
      <c r="H112" s="100"/>
      <c r="I112" s="93"/>
      <c r="J112" s="101"/>
      <c r="K112" s="38" t="s">
        <v>90</v>
      </c>
      <c r="L112" s="44"/>
      <c r="M112" s="26"/>
      <c r="N112" s="44"/>
    </row>
    <row r="113" spans="2:14" ht="18" customHeight="1" x14ac:dyDescent="0.2">
      <c r="B113" s="86"/>
      <c r="C113" s="64"/>
      <c r="D113" s="64"/>
      <c r="E113" s="99"/>
      <c r="F113" s="64"/>
      <c r="G113" s="100"/>
      <c r="H113" s="100"/>
      <c r="I113" s="93"/>
      <c r="J113" s="101"/>
      <c r="K113" s="38" t="s">
        <v>91</v>
      </c>
      <c r="L113" s="44"/>
      <c r="M113" s="44"/>
      <c r="N113" s="44"/>
    </row>
    <row r="114" spans="2:14" ht="18" customHeight="1" x14ac:dyDescent="0.2">
      <c r="B114" s="86"/>
      <c r="C114" s="64"/>
      <c r="D114" s="64"/>
      <c r="E114" s="78"/>
      <c r="F114" s="79"/>
      <c r="G114" s="96"/>
      <c r="H114" s="96"/>
      <c r="I114" s="95"/>
      <c r="J114" s="97"/>
      <c r="K114" s="38" t="s">
        <v>92</v>
      </c>
      <c r="L114" s="45"/>
      <c r="M114" s="42"/>
      <c r="N114" s="45"/>
    </row>
    <row r="115" spans="2:14" ht="18" customHeight="1" x14ac:dyDescent="0.2">
      <c r="B115" s="102"/>
      <c r="C115" s="79"/>
      <c r="D115" s="79"/>
      <c r="E115" s="15"/>
      <c r="F115" s="123"/>
      <c r="G115" s="149" t="s">
        <v>55</v>
      </c>
      <c r="H115" s="149"/>
      <c r="I115" s="13"/>
      <c r="J115" s="14"/>
      <c r="K115" s="27" t="s">
        <v>161</v>
      </c>
      <c r="L115" s="46"/>
      <c r="M115" s="48"/>
      <c r="N115" s="46"/>
    </row>
    <row r="116" spans="2:14" ht="18" customHeight="1" x14ac:dyDescent="0.2">
      <c r="B116" s="156" t="s">
        <v>56</v>
      </c>
      <c r="C116" s="157"/>
      <c r="D116" s="157"/>
      <c r="E116" s="22"/>
      <c r="F116" s="22"/>
      <c r="G116" s="22"/>
      <c r="H116" s="22"/>
      <c r="I116" s="22"/>
      <c r="J116" s="22"/>
      <c r="K116" s="22"/>
      <c r="L116" s="22"/>
      <c r="M116" s="22"/>
      <c r="N116" s="54"/>
    </row>
    <row r="117" spans="2:14" ht="14.1" customHeight="1" x14ac:dyDescent="0.2">
      <c r="B117" s="103"/>
      <c r="C117" s="39" t="s">
        <v>57</v>
      </c>
      <c r="D117" s="104"/>
      <c r="E117" s="39"/>
      <c r="F117" s="39"/>
      <c r="G117" s="39"/>
      <c r="H117" s="39"/>
      <c r="I117" s="39"/>
      <c r="J117" s="39"/>
      <c r="K117" s="39"/>
      <c r="L117" s="39"/>
      <c r="M117" s="39"/>
      <c r="N117" s="55"/>
    </row>
    <row r="118" spans="2:14" ht="14.1" customHeight="1" x14ac:dyDescent="0.2">
      <c r="B118" s="103"/>
      <c r="C118" s="39" t="s">
        <v>58</v>
      </c>
      <c r="D118" s="104"/>
      <c r="E118" s="39"/>
      <c r="F118" s="39"/>
      <c r="G118" s="39"/>
      <c r="H118" s="39"/>
      <c r="I118" s="39"/>
      <c r="J118" s="39"/>
      <c r="K118" s="39"/>
      <c r="L118" s="39"/>
      <c r="M118" s="39"/>
      <c r="N118" s="55"/>
    </row>
    <row r="119" spans="2:14" ht="14.1" customHeight="1" x14ac:dyDescent="0.2">
      <c r="B119" s="103"/>
      <c r="C119" s="39" t="s">
        <v>59</v>
      </c>
      <c r="D119" s="104"/>
      <c r="E119" s="39"/>
      <c r="F119" s="39"/>
      <c r="G119" s="39"/>
      <c r="H119" s="39"/>
      <c r="I119" s="39"/>
      <c r="J119" s="39"/>
      <c r="K119" s="39"/>
      <c r="L119" s="39"/>
      <c r="M119" s="39"/>
      <c r="N119" s="55"/>
    </row>
    <row r="120" spans="2:14" ht="14.1" customHeight="1" x14ac:dyDescent="0.2">
      <c r="B120" s="103"/>
      <c r="C120" s="39" t="s">
        <v>122</v>
      </c>
      <c r="D120" s="104"/>
      <c r="E120" s="39"/>
      <c r="F120" s="39"/>
      <c r="G120" s="39"/>
      <c r="H120" s="39"/>
      <c r="I120" s="39"/>
      <c r="J120" s="39"/>
      <c r="K120" s="39"/>
      <c r="L120" s="39"/>
      <c r="M120" s="39"/>
      <c r="N120" s="55"/>
    </row>
    <row r="121" spans="2:14" ht="14.1" customHeight="1" x14ac:dyDescent="0.2">
      <c r="B121" s="105"/>
      <c r="C121" s="39" t="s">
        <v>123</v>
      </c>
      <c r="D121" s="39"/>
      <c r="E121" s="39"/>
      <c r="F121" s="39"/>
      <c r="G121" s="39"/>
      <c r="H121" s="39"/>
      <c r="I121" s="39"/>
      <c r="J121" s="39"/>
      <c r="K121" s="39"/>
      <c r="L121" s="39"/>
      <c r="M121" s="39"/>
      <c r="N121" s="55"/>
    </row>
    <row r="122" spans="2:14" ht="14.1" customHeight="1" x14ac:dyDescent="0.2">
      <c r="B122" s="105"/>
      <c r="C122" s="39" t="s">
        <v>119</v>
      </c>
      <c r="D122" s="39"/>
      <c r="E122" s="39"/>
      <c r="F122" s="39"/>
      <c r="G122" s="39"/>
      <c r="H122" s="39"/>
      <c r="I122" s="39"/>
      <c r="J122" s="39"/>
      <c r="K122" s="39"/>
      <c r="L122" s="39"/>
      <c r="M122" s="39"/>
      <c r="N122" s="55"/>
    </row>
    <row r="123" spans="2:14" ht="14.1" customHeight="1" x14ac:dyDescent="0.2">
      <c r="B123" s="105"/>
      <c r="C123" s="39" t="s">
        <v>87</v>
      </c>
      <c r="D123" s="39"/>
      <c r="E123" s="39"/>
      <c r="F123" s="39"/>
      <c r="G123" s="39"/>
      <c r="H123" s="39"/>
      <c r="I123" s="39"/>
      <c r="J123" s="39"/>
      <c r="K123" s="39"/>
      <c r="L123" s="39"/>
      <c r="M123" s="39"/>
      <c r="N123" s="55"/>
    </row>
    <row r="124" spans="2:14" ht="14.1" customHeight="1" x14ac:dyDescent="0.2">
      <c r="B124" s="105"/>
      <c r="C124" s="39" t="s">
        <v>88</v>
      </c>
      <c r="D124" s="39"/>
      <c r="E124" s="39"/>
      <c r="F124" s="39"/>
      <c r="G124" s="39"/>
      <c r="H124" s="39"/>
      <c r="I124" s="39"/>
      <c r="J124" s="39"/>
      <c r="K124" s="39"/>
      <c r="L124" s="39"/>
      <c r="M124" s="39"/>
      <c r="N124" s="55"/>
    </row>
    <row r="125" spans="2:14" ht="14.1" customHeight="1" x14ac:dyDescent="0.2">
      <c r="B125" s="105"/>
      <c r="C125" s="39" t="s">
        <v>78</v>
      </c>
      <c r="D125" s="39"/>
      <c r="E125" s="39"/>
      <c r="F125" s="39"/>
      <c r="G125" s="39"/>
      <c r="H125" s="39"/>
      <c r="I125" s="39"/>
      <c r="J125" s="39"/>
      <c r="K125" s="39"/>
      <c r="L125" s="39"/>
      <c r="M125" s="39"/>
      <c r="N125" s="55"/>
    </row>
    <row r="126" spans="2:14" ht="14.1" customHeight="1" x14ac:dyDescent="0.2">
      <c r="B126" s="105"/>
      <c r="C126" s="39" t="s">
        <v>128</v>
      </c>
      <c r="D126" s="39"/>
      <c r="E126" s="39"/>
      <c r="F126" s="39"/>
      <c r="G126" s="39"/>
      <c r="H126" s="39"/>
      <c r="I126" s="39"/>
      <c r="J126" s="39"/>
      <c r="K126" s="39"/>
      <c r="L126" s="39"/>
      <c r="M126" s="39"/>
      <c r="N126" s="55"/>
    </row>
    <row r="127" spans="2:14" ht="14.1" customHeight="1" x14ac:dyDescent="0.2">
      <c r="B127" s="105"/>
      <c r="C127" s="39" t="s">
        <v>124</v>
      </c>
      <c r="D127" s="39"/>
      <c r="E127" s="39"/>
      <c r="F127" s="39"/>
      <c r="G127" s="39"/>
      <c r="H127" s="39"/>
      <c r="I127" s="39"/>
      <c r="J127" s="39"/>
      <c r="K127" s="39"/>
      <c r="L127" s="39"/>
      <c r="M127" s="39"/>
      <c r="N127" s="55"/>
    </row>
    <row r="128" spans="2:14" ht="14.1" customHeight="1" x14ac:dyDescent="0.2">
      <c r="B128" s="105"/>
      <c r="C128" s="39" t="s">
        <v>125</v>
      </c>
      <c r="D128" s="39"/>
      <c r="E128" s="39"/>
      <c r="F128" s="39"/>
      <c r="G128" s="39"/>
      <c r="H128" s="39"/>
      <c r="I128" s="39"/>
      <c r="J128" s="39"/>
      <c r="K128" s="39"/>
      <c r="L128" s="39"/>
      <c r="M128" s="39"/>
      <c r="N128" s="55"/>
    </row>
    <row r="129" spans="2:14" ht="14.1" customHeight="1" x14ac:dyDescent="0.2">
      <c r="B129" s="105"/>
      <c r="C129" s="39" t="s">
        <v>126</v>
      </c>
      <c r="D129" s="39"/>
      <c r="E129" s="39"/>
      <c r="F129" s="39"/>
      <c r="G129" s="39"/>
      <c r="H129" s="39"/>
      <c r="I129" s="39"/>
      <c r="J129" s="39"/>
      <c r="K129" s="39"/>
      <c r="L129" s="39"/>
      <c r="M129" s="39"/>
      <c r="N129" s="55"/>
    </row>
    <row r="130" spans="2:14" ht="14.1" customHeight="1" x14ac:dyDescent="0.2">
      <c r="B130" s="105"/>
      <c r="C130" s="39" t="s">
        <v>115</v>
      </c>
      <c r="D130" s="39"/>
      <c r="E130" s="39"/>
      <c r="F130" s="39"/>
      <c r="G130" s="39"/>
      <c r="H130" s="39"/>
      <c r="I130" s="39"/>
      <c r="J130" s="39"/>
      <c r="K130" s="39"/>
      <c r="L130" s="39"/>
      <c r="M130" s="39"/>
      <c r="N130" s="55"/>
    </row>
    <row r="131" spans="2:14" ht="14.1" customHeight="1" x14ac:dyDescent="0.2">
      <c r="B131" s="105"/>
      <c r="C131" s="39" t="s">
        <v>127</v>
      </c>
      <c r="D131" s="39"/>
      <c r="E131" s="39"/>
      <c r="F131" s="39"/>
      <c r="G131" s="39"/>
      <c r="H131" s="39"/>
      <c r="I131" s="39"/>
      <c r="J131" s="39"/>
      <c r="K131" s="39"/>
      <c r="L131" s="39"/>
      <c r="M131" s="39"/>
      <c r="N131" s="55"/>
    </row>
    <row r="132" spans="2:14" ht="14.1" customHeight="1" x14ac:dyDescent="0.2">
      <c r="B132" s="105"/>
      <c r="C132" s="39" t="s">
        <v>188</v>
      </c>
      <c r="D132" s="39"/>
      <c r="E132" s="39"/>
      <c r="F132" s="39"/>
      <c r="G132" s="39"/>
      <c r="H132" s="39"/>
      <c r="I132" s="39"/>
      <c r="J132" s="39"/>
      <c r="K132" s="39"/>
      <c r="L132" s="39"/>
      <c r="M132" s="39"/>
      <c r="N132" s="55"/>
    </row>
    <row r="133" spans="2:14" ht="14.1" customHeight="1" x14ac:dyDescent="0.2">
      <c r="B133" s="105"/>
      <c r="C133" s="39" t="s">
        <v>121</v>
      </c>
      <c r="D133" s="39"/>
      <c r="E133" s="39"/>
      <c r="F133" s="39"/>
      <c r="G133" s="39"/>
      <c r="H133" s="39"/>
      <c r="I133" s="39"/>
      <c r="J133" s="39"/>
      <c r="K133" s="39"/>
      <c r="L133" s="39"/>
      <c r="M133" s="39"/>
      <c r="N133" s="55"/>
    </row>
    <row r="134" spans="2:14" x14ac:dyDescent="0.2">
      <c r="B134" s="106"/>
      <c r="C134" s="39" t="s">
        <v>134</v>
      </c>
      <c r="N134" s="63"/>
    </row>
    <row r="135" spans="2:14" x14ac:dyDescent="0.2">
      <c r="B135" s="106"/>
      <c r="C135" s="39" t="s">
        <v>130</v>
      </c>
      <c r="N135" s="63"/>
    </row>
    <row r="136" spans="2:14" ht="14.1" customHeight="1" x14ac:dyDescent="0.2">
      <c r="B136" s="105"/>
      <c r="C136" s="39" t="s">
        <v>104</v>
      </c>
      <c r="D136" s="39"/>
      <c r="E136" s="39"/>
      <c r="F136" s="39"/>
      <c r="G136" s="39"/>
      <c r="H136" s="39"/>
      <c r="I136" s="39"/>
      <c r="J136" s="39"/>
      <c r="K136" s="39"/>
      <c r="L136" s="39"/>
      <c r="M136" s="39"/>
      <c r="N136" s="55"/>
    </row>
    <row r="137" spans="2:14" ht="18" customHeight="1" x14ac:dyDescent="0.2">
      <c r="B137" s="105"/>
      <c r="C137" s="39" t="s">
        <v>60</v>
      </c>
      <c r="D137" s="39"/>
      <c r="E137" s="39"/>
      <c r="F137" s="39"/>
      <c r="G137" s="39"/>
      <c r="H137" s="39"/>
      <c r="I137" s="39"/>
      <c r="J137" s="39"/>
      <c r="K137" s="39"/>
      <c r="L137" s="39"/>
      <c r="M137" s="39"/>
      <c r="N137" s="55"/>
    </row>
    <row r="138" spans="2:14" x14ac:dyDescent="0.2">
      <c r="B138" s="106"/>
      <c r="C138" s="39" t="s">
        <v>120</v>
      </c>
      <c r="N138" s="63"/>
    </row>
    <row r="139" spans="2:14" x14ac:dyDescent="0.2">
      <c r="B139" s="106"/>
      <c r="C139" s="39" t="s">
        <v>139</v>
      </c>
      <c r="N139" s="63"/>
    </row>
    <row r="140" spans="2:14" ht="13.8" thickBot="1" x14ac:dyDescent="0.25">
      <c r="B140" s="107"/>
      <c r="C140" s="40" t="s">
        <v>131</v>
      </c>
      <c r="D140" s="61"/>
      <c r="E140" s="61"/>
      <c r="F140" s="61"/>
      <c r="G140" s="61"/>
      <c r="H140" s="61"/>
      <c r="I140" s="61"/>
      <c r="J140" s="61"/>
      <c r="K140" s="61"/>
      <c r="L140" s="61"/>
      <c r="M140" s="61"/>
      <c r="N140" s="62"/>
    </row>
  </sheetData>
  <mergeCells count="27">
    <mergeCell ref="G115:H115"/>
    <mergeCell ref="B116:D116"/>
    <mergeCell ref="G104:H104"/>
    <mergeCell ref="G105:H105"/>
    <mergeCell ref="B106:D106"/>
    <mergeCell ref="G106:H106"/>
    <mergeCell ref="G108:H108"/>
    <mergeCell ref="G111:H111"/>
    <mergeCell ref="G103:H103"/>
    <mergeCell ref="G10:H10"/>
    <mergeCell ref="C87:D87"/>
    <mergeCell ref="D94:G94"/>
    <mergeCell ref="D95:G95"/>
    <mergeCell ref="B96:I96"/>
    <mergeCell ref="B97:D97"/>
    <mergeCell ref="G97:H97"/>
    <mergeCell ref="G98:H98"/>
    <mergeCell ref="G99:H99"/>
    <mergeCell ref="G100:H100"/>
    <mergeCell ref="G101:H101"/>
    <mergeCell ref="G102:H102"/>
    <mergeCell ref="D9:F9"/>
    <mergeCell ref="D4:G4"/>
    <mergeCell ref="D5:G5"/>
    <mergeCell ref="D6:G6"/>
    <mergeCell ref="D7:F7"/>
    <mergeCell ref="D8:F8"/>
  </mergeCells>
  <phoneticPr fontId="23"/>
  <conditionalFormatting sqref="O11:O89">
    <cfRule type="expression" dxfId="21"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0" max="16383" man="1"/>
  </rowBreaks>
  <colBreaks count="1" manualBreakCount="1">
    <brk id="2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1:AC137"/>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432</v>
      </c>
      <c r="L5" s="29" t="str">
        <f>K5</f>
        <v>2022.12.15</v>
      </c>
      <c r="M5" s="29" t="str">
        <f>K5</f>
        <v>2022.12.15</v>
      </c>
      <c r="N5" s="113" t="str">
        <f>K5</f>
        <v>2022.12.15</v>
      </c>
    </row>
    <row r="6" spans="2:24" ht="18" customHeight="1" x14ac:dyDescent="0.2">
      <c r="B6" s="68"/>
      <c r="C6" s="123"/>
      <c r="D6" s="149" t="s">
        <v>3</v>
      </c>
      <c r="E6" s="149"/>
      <c r="F6" s="149"/>
      <c r="G6" s="149"/>
      <c r="H6" s="123"/>
      <c r="I6" s="123"/>
      <c r="J6" s="69"/>
      <c r="K6" s="108">
        <v>0.44513888888888892</v>
      </c>
      <c r="L6" s="108">
        <v>0.39652777777777781</v>
      </c>
      <c r="M6" s="108">
        <v>0.3833333333333333</v>
      </c>
      <c r="N6" s="109">
        <v>0.48125000000000001</v>
      </c>
    </row>
    <row r="7" spans="2:24" ht="18" customHeight="1" x14ac:dyDescent="0.2">
      <c r="B7" s="68"/>
      <c r="C7" s="123"/>
      <c r="D7" s="149" t="s">
        <v>4</v>
      </c>
      <c r="E7" s="150"/>
      <c r="F7" s="150"/>
      <c r="G7" s="70" t="s">
        <v>5</v>
      </c>
      <c r="H7" s="123"/>
      <c r="I7" s="123"/>
      <c r="J7" s="69"/>
      <c r="K7" s="110">
        <v>2.1</v>
      </c>
      <c r="L7" s="110">
        <v>1.38</v>
      </c>
      <c r="M7" s="110">
        <v>1.43</v>
      </c>
      <c r="N7" s="111">
        <v>1.38</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t="s">
        <v>427</v>
      </c>
      <c r="L11" s="20" t="s">
        <v>427</v>
      </c>
      <c r="M11" s="20" t="s">
        <v>427</v>
      </c>
      <c r="N11" s="21" t="s">
        <v>147</v>
      </c>
      <c r="P11" t="s">
        <v>14</v>
      </c>
      <c r="Q11">
        <f t="shared" ref="Q11:T12" si="0">IF(K11="",0,VALUE(MID(K11,2,LEN(K11)-2)))</f>
        <v>8</v>
      </c>
      <c r="R11">
        <f t="shared" si="0"/>
        <v>8</v>
      </c>
      <c r="S11">
        <f t="shared" si="0"/>
        <v>8</v>
      </c>
      <c r="T11">
        <f t="shared" si="0"/>
        <v>10</v>
      </c>
      <c r="U11">
        <f t="shared" ref="U11:X21" si="1">IF(K11="＋",0,IF(K11="(＋)",0,ABS(K11)))</f>
        <v>8</v>
      </c>
      <c r="V11">
        <f t="shared" si="1"/>
        <v>8</v>
      </c>
      <c r="W11">
        <f t="shared" si="1"/>
        <v>8</v>
      </c>
      <c r="X11">
        <f t="shared" si="1"/>
        <v>10</v>
      </c>
    </row>
    <row r="12" spans="2:24" ht="13.5" customHeight="1" x14ac:dyDescent="0.2">
      <c r="B12" s="1">
        <f>B11+1</f>
        <v>2</v>
      </c>
      <c r="C12" s="3"/>
      <c r="D12" s="6"/>
      <c r="E12" s="123"/>
      <c r="F12" s="123" t="s">
        <v>191</v>
      </c>
      <c r="G12" s="123"/>
      <c r="H12" s="123"/>
      <c r="I12" s="123"/>
      <c r="J12" s="123"/>
      <c r="K12" s="20" t="s">
        <v>149</v>
      </c>
      <c r="L12" s="20" t="s">
        <v>149</v>
      </c>
      <c r="M12" s="20" t="s">
        <v>149</v>
      </c>
      <c r="N12" s="21" t="s">
        <v>149</v>
      </c>
      <c r="P12" t="s">
        <v>14</v>
      </c>
      <c r="Q12" t="e">
        <f>IF(K12="",0,VALUE(MID(K12,2,LEN(K12)-2)))</f>
        <v>#VALUE!</v>
      </c>
      <c r="R12" t="e">
        <f t="shared" si="0"/>
        <v>#VALUE!</v>
      </c>
      <c r="S12" t="e">
        <f t="shared" si="0"/>
        <v>#VALUE!</v>
      </c>
      <c r="T12" t="e">
        <f t="shared" si="0"/>
        <v>#VALUE!</v>
      </c>
      <c r="U12">
        <f>IF(K12="＋",0,IF(K12="(＋)",0,ABS(K12)))</f>
        <v>0</v>
      </c>
      <c r="V12">
        <f t="shared" si="1"/>
        <v>0</v>
      </c>
      <c r="W12">
        <f t="shared" si="1"/>
        <v>0</v>
      </c>
      <c r="X12">
        <f t="shared" si="1"/>
        <v>0</v>
      </c>
    </row>
    <row r="13" spans="2:24" ht="13.95" customHeight="1" x14ac:dyDescent="0.2">
      <c r="B13" s="1">
        <f t="shared" ref="B13:B76" si="2">B12+1</f>
        <v>3</v>
      </c>
      <c r="C13" s="3"/>
      <c r="D13" s="6"/>
      <c r="E13" s="123"/>
      <c r="F13" s="123" t="s">
        <v>166</v>
      </c>
      <c r="G13" s="123"/>
      <c r="H13" s="123"/>
      <c r="I13" s="123"/>
      <c r="J13" s="123"/>
      <c r="K13" s="20"/>
      <c r="L13" s="20"/>
      <c r="M13" s="20"/>
      <c r="N13" s="21" t="s">
        <v>146</v>
      </c>
      <c r="P13" s="81" t="s">
        <v>15</v>
      </c>
      <c r="Q13">
        <f>K13</f>
        <v>0</v>
      </c>
      <c r="R13">
        <f>L13</f>
        <v>0</v>
      </c>
      <c r="S13">
        <f>M13</f>
        <v>0</v>
      </c>
      <c r="T13" t="str">
        <f>N13</f>
        <v>(5)</v>
      </c>
      <c r="U13">
        <f t="shared" si="1"/>
        <v>0</v>
      </c>
      <c r="V13">
        <f>IF(L13="＋",0,IF(L13="(＋)",0,ABS(L13)))</f>
        <v>0</v>
      </c>
      <c r="W13">
        <f t="shared" si="1"/>
        <v>0</v>
      </c>
      <c r="X13">
        <f t="shared" si="1"/>
        <v>5</v>
      </c>
    </row>
    <row r="14" spans="2:24" ht="13.95" customHeight="1" x14ac:dyDescent="0.2">
      <c r="B14" s="1">
        <f t="shared" si="2"/>
        <v>4</v>
      </c>
      <c r="C14" s="3"/>
      <c r="D14" s="6"/>
      <c r="E14" s="123"/>
      <c r="F14" s="123" t="s">
        <v>202</v>
      </c>
      <c r="G14" s="123"/>
      <c r="H14" s="123"/>
      <c r="I14" s="123"/>
      <c r="J14" s="123"/>
      <c r="K14" s="20"/>
      <c r="L14" s="20" t="s">
        <v>433</v>
      </c>
      <c r="M14" s="20"/>
      <c r="N14" s="21" t="s">
        <v>434</v>
      </c>
      <c r="P14" t="s">
        <v>14</v>
      </c>
      <c r="Q14">
        <f>IF(K14="",0,VALUE(MID(K14,2,LEN(K14)-2)))</f>
        <v>0</v>
      </c>
      <c r="R14" t="e">
        <f>IF(L14="",0,VALUE(MID(L14,2,LEN(L14)-2)))</f>
        <v>#VALUE!</v>
      </c>
      <c r="S14">
        <f>IF(M14="",0,VALUE(MID(M14,2,LEN(M14)-2)))</f>
        <v>0</v>
      </c>
      <c r="T14" t="e">
        <f>IF(N14="",0,VALUE(MID(N14,2,LEN(N14)-2)))</f>
        <v>#VALUE!</v>
      </c>
      <c r="U14">
        <f>IF(K14="＋",0,IF(K14="(＋)",0,ABS(K14)))</f>
        <v>0</v>
      </c>
      <c r="V14">
        <f>IF(L14="＋",0,IF(L14="(＋)",0,ABS(L14)))</f>
        <v>24</v>
      </c>
      <c r="W14">
        <f>IF(M14="＋",0,IF(M14="(＋)",0,ABS(M14)))</f>
        <v>0</v>
      </c>
      <c r="X14">
        <f>IF(N14="＋",0,IF(N14="(＋)",0,ABS(N14)))</f>
        <v>54</v>
      </c>
    </row>
    <row r="15" spans="2:24" ht="13.5" customHeight="1" x14ac:dyDescent="0.2">
      <c r="B15" s="1">
        <f t="shared" si="2"/>
        <v>5</v>
      </c>
      <c r="C15" s="3"/>
      <c r="D15" s="6"/>
      <c r="E15" s="123"/>
      <c r="F15" s="123" t="s">
        <v>204</v>
      </c>
      <c r="G15" s="123"/>
      <c r="H15" s="123"/>
      <c r="I15" s="123"/>
      <c r="J15" s="123"/>
      <c r="K15" s="20"/>
      <c r="L15" s="20" t="s">
        <v>435</v>
      </c>
      <c r="M15" s="20" t="s">
        <v>436</v>
      </c>
      <c r="N15" s="21"/>
      <c r="P15" t="s">
        <v>14</v>
      </c>
      <c r="Q15">
        <f t="shared" ref="Q15:T15" si="3">IF(K15="",0,VALUE(MID(K15,2,LEN(K15)-2)))</f>
        <v>0</v>
      </c>
      <c r="R15">
        <f t="shared" si="3"/>
        <v>2</v>
      </c>
      <c r="S15" t="e">
        <f t="shared" si="3"/>
        <v>#VALUE!</v>
      </c>
      <c r="T15">
        <f t="shared" si="3"/>
        <v>0</v>
      </c>
      <c r="U15">
        <f t="shared" si="1"/>
        <v>0</v>
      </c>
      <c r="V15">
        <f t="shared" si="1"/>
        <v>122</v>
      </c>
      <c r="W15">
        <f t="shared" si="1"/>
        <v>35</v>
      </c>
      <c r="X15">
        <f t="shared" si="1"/>
        <v>0</v>
      </c>
    </row>
    <row r="16" spans="2:24" ht="13.95" customHeight="1" x14ac:dyDescent="0.2">
      <c r="B16" s="1">
        <f t="shared" si="2"/>
        <v>6</v>
      </c>
      <c r="C16" s="3"/>
      <c r="D16" s="6"/>
      <c r="E16" s="123"/>
      <c r="F16" s="123" t="s">
        <v>327</v>
      </c>
      <c r="G16" s="123"/>
      <c r="H16" s="123"/>
      <c r="I16" s="123"/>
      <c r="J16" s="123"/>
      <c r="K16" s="20"/>
      <c r="L16" s="20"/>
      <c r="M16" s="20" t="s">
        <v>149</v>
      </c>
      <c r="N16" s="21"/>
      <c r="P16" s="81" t="s">
        <v>15</v>
      </c>
      <c r="Q16">
        <f>K16</f>
        <v>0</v>
      </c>
      <c r="R16">
        <f>L16</f>
        <v>0</v>
      </c>
      <c r="S16" t="str">
        <f>M16</f>
        <v>(＋)</v>
      </c>
      <c r="T16">
        <f>N16</f>
        <v>0</v>
      </c>
      <c r="U16">
        <f t="shared" si="1"/>
        <v>0</v>
      </c>
      <c r="V16">
        <f t="shared" si="1"/>
        <v>0</v>
      </c>
      <c r="W16">
        <f t="shared" si="1"/>
        <v>0</v>
      </c>
      <c r="X16">
        <f t="shared" si="1"/>
        <v>0</v>
      </c>
    </row>
    <row r="17" spans="2:24" ht="13.95" customHeight="1" x14ac:dyDescent="0.2">
      <c r="B17" s="1">
        <f t="shared" si="2"/>
        <v>7</v>
      </c>
      <c r="C17" s="3"/>
      <c r="D17" s="6"/>
      <c r="E17" s="123"/>
      <c r="F17" s="123" t="s">
        <v>140</v>
      </c>
      <c r="G17" s="123"/>
      <c r="H17" s="123"/>
      <c r="I17" s="123"/>
      <c r="J17" s="123"/>
      <c r="K17" s="20"/>
      <c r="L17" s="20" t="s">
        <v>151</v>
      </c>
      <c r="M17" s="20"/>
      <c r="N17" s="21" t="s">
        <v>150</v>
      </c>
      <c r="P17" t="s">
        <v>14</v>
      </c>
      <c r="Q17">
        <f t="shared" ref="Q17:T18" si="4">IF(K17="",0,VALUE(MID(K17,2,LEN(K17)-2)))</f>
        <v>0</v>
      </c>
      <c r="R17">
        <f t="shared" si="4"/>
        <v>25</v>
      </c>
      <c r="S17">
        <f t="shared" si="4"/>
        <v>0</v>
      </c>
      <c r="T17">
        <f t="shared" si="4"/>
        <v>50</v>
      </c>
      <c r="U17">
        <f t="shared" si="1"/>
        <v>0</v>
      </c>
      <c r="V17">
        <f t="shared" si="1"/>
        <v>25</v>
      </c>
      <c r="W17">
        <f t="shared" si="1"/>
        <v>0</v>
      </c>
      <c r="X17">
        <f t="shared" si="1"/>
        <v>50</v>
      </c>
    </row>
    <row r="18" spans="2:24" ht="13.5" customHeight="1" x14ac:dyDescent="0.2">
      <c r="B18" s="1">
        <f t="shared" si="2"/>
        <v>8</v>
      </c>
      <c r="C18" s="3"/>
      <c r="D18" s="6"/>
      <c r="E18" s="123"/>
      <c r="F18" s="123" t="s">
        <v>239</v>
      </c>
      <c r="G18" s="131"/>
      <c r="H18" s="123"/>
      <c r="I18" s="123"/>
      <c r="J18" s="123"/>
      <c r="K18" s="20"/>
      <c r="L18" s="20"/>
      <c r="M18" s="20"/>
      <c r="N18" s="21" t="s">
        <v>149</v>
      </c>
      <c r="Q18">
        <f t="shared" si="4"/>
        <v>0</v>
      </c>
      <c r="R18">
        <f>IF(L18="",0,VALUE(MID(L18,2,LEN(L18)-2)))</f>
        <v>0</v>
      </c>
      <c r="S18">
        <f>IF(M18="",0,VALUE(MID(M18,2,LEN(M18)-2)))</f>
        <v>0</v>
      </c>
      <c r="T18" t="e">
        <f>IF(N18="",0,VALUE(MID(N18,2,LEN(N18)-2)))</f>
        <v>#VALUE!</v>
      </c>
      <c r="U18">
        <f>IF(K18="＋",0,IF(K18="(＋)",0,ABS(K18)))</f>
        <v>0</v>
      </c>
      <c r="V18">
        <f>IF(L18="＋",0,IF(L18="(＋)",0,ABS(L18)))</f>
        <v>0</v>
      </c>
      <c r="W18">
        <f>IF(M18="＋",0,IF(M18="(＋)",0,ABS(M18)))</f>
        <v>0</v>
      </c>
      <c r="X18">
        <f>IF(N18="＋",0,IF(N18="(＋)",0,ABS(N18)))</f>
        <v>0</v>
      </c>
    </row>
    <row r="19" spans="2:24" ht="13.95" customHeight="1" x14ac:dyDescent="0.2">
      <c r="B19" s="1">
        <f t="shared" si="2"/>
        <v>9</v>
      </c>
      <c r="C19" s="3"/>
      <c r="D19" s="6"/>
      <c r="E19" s="123"/>
      <c r="F19" s="123" t="s">
        <v>116</v>
      </c>
      <c r="G19" s="123"/>
      <c r="H19" s="123"/>
      <c r="I19" s="123"/>
      <c r="J19" s="123"/>
      <c r="K19" s="20" t="s">
        <v>149</v>
      </c>
      <c r="L19" s="20"/>
      <c r="M19" s="20"/>
      <c r="N19" s="21"/>
      <c r="P19" s="81" t="s">
        <v>15</v>
      </c>
      <c r="Q19" t="str">
        <f>K19</f>
        <v>(＋)</v>
      </c>
      <c r="R19">
        <f>L19</f>
        <v>0</v>
      </c>
      <c r="S19">
        <f>M19</f>
        <v>0</v>
      </c>
      <c r="T19">
        <f>N19</f>
        <v>0</v>
      </c>
      <c r="U19">
        <f t="shared" si="1"/>
        <v>0</v>
      </c>
      <c r="V19">
        <f t="shared" si="1"/>
        <v>0</v>
      </c>
      <c r="W19">
        <f t="shared" si="1"/>
        <v>0</v>
      </c>
      <c r="X19">
        <f t="shared" si="1"/>
        <v>0</v>
      </c>
    </row>
    <row r="20" spans="2:24" ht="13.5" customHeight="1" x14ac:dyDescent="0.2">
      <c r="B20" s="1">
        <f t="shared" si="2"/>
        <v>10</v>
      </c>
      <c r="C20" s="3"/>
      <c r="D20" s="6"/>
      <c r="E20" s="123"/>
      <c r="F20" s="123" t="s">
        <v>109</v>
      </c>
      <c r="G20" s="123"/>
      <c r="H20" s="123"/>
      <c r="I20" s="123"/>
      <c r="J20" s="123"/>
      <c r="K20" s="20" t="s">
        <v>151</v>
      </c>
      <c r="L20" s="20"/>
      <c r="M20" s="20" t="s">
        <v>151</v>
      </c>
      <c r="N20" s="21"/>
      <c r="U20">
        <f t="shared" si="1"/>
        <v>25</v>
      </c>
      <c r="V20">
        <f t="shared" si="1"/>
        <v>0</v>
      </c>
      <c r="W20">
        <f t="shared" si="1"/>
        <v>25</v>
      </c>
      <c r="X20">
        <f t="shared" si="1"/>
        <v>0</v>
      </c>
    </row>
    <row r="21" spans="2:24" ht="13.5" customHeight="1" x14ac:dyDescent="0.2">
      <c r="B21" s="1">
        <f t="shared" si="2"/>
        <v>11</v>
      </c>
      <c r="C21" s="3"/>
      <c r="D21" s="6"/>
      <c r="E21" s="123"/>
      <c r="F21" s="123" t="s">
        <v>108</v>
      </c>
      <c r="G21" s="123"/>
      <c r="H21" s="123"/>
      <c r="I21" s="123"/>
      <c r="J21" s="123"/>
      <c r="K21" s="20"/>
      <c r="L21" s="20" t="s">
        <v>151</v>
      </c>
      <c r="M21" s="20" t="s">
        <v>149</v>
      </c>
      <c r="N21" s="21" t="s">
        <v>437</v>
      </c>
      <c r="P21" t="s">
        <v>14</v>
      </c>
      <c r="Q21">
        <f t="shared" ref="Q21:T21" si="5">IF(K21="",0,VALUE(MID(K21,2,LEN(K21)-2)))</f>
        <v>0</v>
      </c>
      <c r="R21" t="e">
        <f>IF(#REF!="",0,VALUE(MID(#REF!,2,LEN(#REF!)-2)))</f>
        <v>#REF!</v>
      </c>
      <c r="S21" t="e">
        <f t="shared" si="5"/>
        <v>#VALUE!</v>
      </c>
      <c r="T21">
        <f t="shared" si="5"/>
        <v>60</v>
      </c>
      <c r="U21">
        <f t="shared" si="1"/>
        <v>0</v>
      </c>
      <c r="V21">
        <f t="shared" si="1"/>
        <v>25</v>
      </c>
      <c r="W21">
        <f t="shared" si="1"/>
        <v>0</v>
      </c>
      <c r="X21">
        <f t="shared" si="1"/>
        <v>60</v>
      </c>
    </row>
    <row r="22" spans="2:24" ht="13.5" customHeight="1" x14ac:dyDescent="0.2">
      <c r="B22" s="1">
        <f t="shared" si="2"/>
        <v>12</v>
      </c>
      <c r="C22" s="2" t="s">
        <v>24</v>
      </c>
      <c r="D22" s="2" t="s">
        <v>25</v>
      </c>
      <c r="E22" s="123"/>
      <c r="F22" s="123" t="s">
        <v>107</v>
      </c>
      <c r="G22" s="123"/>
      <c r="H22" s="123"/>
      <c r="I22" s="123"/>
      <c r="J22" s="123"/>
      <c r="K22" s="24">
        <v>500</v>
      </c>
      <c r="L22" s="24">
        <v>1500</v>
      </c>
      <c r="M22" s="24">
        <v>1550</v>
      </c>
      <c r="N22" s="115">
        <v>775</v>
      </c>
      <c r="P22" s="81"/>
    </row>
    <row r="23" spans="2:24" ht="13.5" customHeight="1" x14ac:dyDescent="0.2">
      <c r="B23" s="1">
        <f t="shared" si="2"/>
        <v>13</v>
      </c>
      <c r="C23" s="2" t="s">
        <v>26</v>
      </c>
      <c r="D23" s="2" t="s">
        <v>27</v>
      </c>
      <c r="E23" s="123"/>
      <c r="F23" s="123" t="s">
        <v>95</v>
      </c>
      <c r="G23" s="123"/>
      <c r="H23" s="123"/>
      <c r="I23" s="123"/>
      <c r="J23" s="123"/>
      <c r="K23" s="24"/>
      <c r="L23" s="24">
        <v>25</v>
      </c>
      <c r="M23" s="24"/>
      <c r="N23" s="115">
        <v>5</v>
      </c>
      <c r="P23" s="81"/>
    </row>
    <row r="24" spans="2:24" ht="13.5" customHeight="1" x14ac:dyDescent="0.2">
      <c r="B24" s="1">
        <f t="shared" si="2"/>
        <v>14</v>
      </c>
      <c r="C24" s="2" t="s">
        <v>85</v>
      </c>
      <c r="D24" s="2" t="s">
        <v>16</v>
      </c>
      <c r="E24" s="123"/>
      <c r="F24" s="123" t="s">
        <v>288</v>
      </c>
      <c r="G24" s="123"/>
      <c r="H24" s="123"/>
      <c r="I24" s="123"/>
      <c r="J24" s="123"/>
      <c r="K24" s="24"/>
      <c r="L24" s="24"/>
      <c r="M24" s="24"/>
      <c r="N24" s="115">
        <v>24</v>
      </c>
    </row>
    <row r="25" spans="2:24" ht="14.85" customHeight="1" x14ac:dyDescent="0.2">
      <c r="B25" s="1">
        <f t="shared" si="2"/>
        <v>15</v>
      </c>
      <c r="C25" s="6"/>
      <c r="D25" s="6"/>
      <c r="E25" s="123"/>
      <c r="F25" s="123" t="s">
        <v>137</v>
      </c>
      <c r="G25" s="123"/>
      <c r="H25" s="123"/>
      <c r="I25" s="123"/>
      <c r="J25" s="123"/>
      <c r="K25" s="24"/>
      <c r="L25" s="24"/>
      <c r="M25" s="24"/>
      <c r="N25" s="115">
        <v>20</v>
      </c>
    </row>
    <row r="26" spans="2:24" ht="13.5" customHeight="1" x14ac:dyDescent="0.2">
      <c r="B26" s="1">
        <f t="shared" si="2"/>
        <v>16</v>
      </c>
      <c r="C26" s="6"/>
      <c r="D26" s="6"/>
      <c r="E26" s="123"/>
      <c r="F26" s="123" t="s">
        <v>141</v>
      </c>
      <c r="G26" s="123"/>
      <c r="H26" s="123"/>
      <c r="I26" s="123"/>
      <c r="J26" s="123"/>
      <c r="K26" s="24" t="s">
        <v>148</v>
      </c>
      <c r="L26" s="24"/>
      <c r="M26" s="24"/>
      <c r="N26" s="115"/>
    </row>
    <row r="27" spans="2:24" ht="13.95" customHeight="1" x14ac:dyDescent="0.2">
      <c r="B27" s="1">
        <f t="shared" si="2"/>
        <v>17</v>
      </c>
      <c r="C27" s="6"/>
      <c r="D27" s="2" t="s">
        <v>75</v>
      </c>
      <c r="E27" s="123"/>
      <c r="F27" s="123" t="s">
        <v>133</v>
      </c>
      <c r="G27" s="123"/>
      <c r="H27" s="123"/>
      <c r="I27" s="123"/>
      <c r="J27" s="123"/>
      <c r="K27" s="24">
        <v>25</v>
      </c>
      <c r="L27" s="24"/>
      <c r="M27" s="24">
        <v>25</v>
      </c>
      <c r="N27" s="116">
        <v>10</v>
      </c>
      <c r="U27">
        <f>COUNTA(K27:K27)</f>
        <v>1</v>
      </c>
      <c r="V27">
        <f>COUNTA(L27:L27)</f>
        <v>0</v>
      </c>
      <c r="W27">
        <f>COUNTA(M27:M27)</f>
        <v>1</v>
      </c>
      <c r="X27">
        <f>COUNTA(N27:N27)</f>
        <v>1</v>
      </c>
    </row>
    <row r="28" spans="2:24" ht="13.95" customHeight="1" x14ac:dyDescent="0.2">
      <c r="B28" s="1">
        <f t="shared" si="2"/>
        <v>18</v>
      </c>
      <c r="C28" s="6"/>
      <c r="D28" s="2" t="s">
        <v>17</v>
      </c>
      <c r="E28" s="123"/>
      <c r="F28" s="123" t="s">
        <v>212</v>
      </c>
      <c r="G28" s="123"/>
      <c r="H28" s="123"/>
      <c r="I28" s="123"/>
      <c r="J28" s="123"/>
      <c r="K28" s="24">
        <v>25</v>
      </c>
      <c r="L28" s="24"/>
      <c r="M28" s="24"/>
      <c r="N28" s="115">
        <v>5</v>
      </c>
    </row>
    <row r="29" spans="2:24" ht="13.95" customHeight="1" x14ac:dyDescent="0.2">
      <c r="B29" s="1">
        <f t="shared" si="2"/>
        <v>19</v>
      </c>
      <c r="C29" s="6"/>
      <c r="D29" s="6"/>
      <c r="E29" s="123"/>
      <c r="F29" s="123" t="s">
        <v>105</v>
      </c>
      <c r="G29" s="123"/>
      <c r="H29" s="123"/>
      <c r="I29" s="123"/>
      <c r="J29" s="123"/>
      <c r="K29" s="24">
        <v>10</v>
      </c>
      <c r="L29" s="24">
        <v>4</v>
      </c>
      <c r="M29" s="24"/>
      <c r="N29" s="115" t="s">
        <v>148</v>
      </c>
    </row>
    <row r="30" spans="2:24" ht="13.5" customHeight="1" x14ac:dyDescent="0.2">
      <c r="B30" s="1">
        <f t="shared" si="2"/>
        <v>20</v>
      </c>
      <c r="C30" s="6"/>
      <c r="D30" s="6"/>
      <c r="E30" s="123"/>
      <c r="F30" s="123" t="s">
        <v>96</v>
      </c>
      <c r="G30" s="123"/>
      <c r="H30" s="123"/>
      <c r="I30" s="123"/>
      <c r="J30" s="123"/>
      <c r="K30" s="24">
        <v>625</v>
      </c>
      <c r="L30" s="24">
        <v>325</v>
      </c>
      <c r="M30" s="24" t="s">
        <v>148</v>
      </c>
      <c r="N30" s="115">
        <v>30</v>
      </c>
    </row>
    <row r="31" spans="2:24" ht="13.95" customHeight="1" x14ac:dyDescent="0.2">
      <c r="B31" s="1">
        <f t="shared" si="2"/>
        <v>21</v>
      </c>
      <c r="C31" s="6"/>
      <c r="D31" s="6"/>
      <c r="E31" s="123"/>
      <c r="F31" s="123" t="s">
        <v>97</v>
      </c>
      <c r="G31" s="123"/>
      <c r="H31" s="123"/>
      <c r="I31" s="123"/>
      <c r="J31" s="123"/>
      <c r="K31" s="24" t="s">
        <v>148</v>
      </c>
      <c r="L31" s="24">
        <v>250</v>
      </c>
      <c r="M31" s="24">
        <v>550</v>
      </c>
      <c r="N31" s="115">
        <v>50</v>
      </c>
    </row>
    <row r="32" spans="2:24" ht="13.5" customHeight="1" x14ac:dyDescent="0.2">
      <c r="B32" s="1">
        <f t="shared" si="2"/>
        <v>22</v>
      </c>
      <c r="C32" s="6"/>
      <c r="D32" s="6"/>
      <c r="E32" s="123"/>
      <c r="F32" s="123" t="s">
        <v>153</v>
      </c>
      <c r="G32" s="123"/>
      <c r="H32" s="123"/>
      <c r="I32" s="123"/>
      <c r="J32" s="123"/>
      <c r="K32" s="24" t="s">
        <v>148</v>
      </c>
      <c r="L32" s="24"/>
      <c r="M32" s="24"/>
      <c r="N32" s="115"/>
    </row>
    <row r="33" spans="2:29" ht="13.5" customHeight="1" x14ac:dyDescent="0.2">
      <c r="B33" s="1">
        <f t="shared" si="2"/>
        <v>23</v>
      </c>
      <c r="C33" s="6"/>
      <c r="D33" s="6"/>
      <c r="E33" s="123"/>
      <c r="F33" s="123" t="s">
        <v>18</v>
      </c>
      <c r="G33" s="123"/>
      <c r="H33" s="123"/>
      <c r="I33" s="123"/>
      <c r="J33" s="123"/>
      <c r="K33" s="24">
        <v>250</v>
      </c>
      <c r="L33" s="24">
        <v>400</v>
      </c>
      <c r="M33" s="24">
        <v>225</v>
      </c>
      <c r="N33" s="115">
        <v>50</v>
      </c>
    </row>
    <row r="34" spans="2:29" ht="13.5" customHeight="1" x14ac:dyDescent="0.2">
      <c r="B34" s="1">
        <f t="shared" si="2"/>
        <v>24</v>
      </c>
      <c r="C34" s="6"/>
      <c r="D34" s="6"/>
      <c r="E34" s="123"/>
      <c r="F34" s="123" t="s">
        <v>98</v>
      </c>
      <c r="G34" s="123"/>
      <c r="H34" s="123"/>
      <c r="I34" s="123"/>
      <c r="J34" s="123"/>
      <c r="K34" s="24">
        <v>200</v>
      </c>
      <c r="L34" s="24">
        <v>200</v>
      </c>
      <c r="M34" s="24" t="s">
        <v>148</v>
      </c>
      <c r="N34" s="115" t="s">
        <v>148</v>
      </c>
    </row>
    <row r="35" spans="2:29" ht="13.5" customHeight="1" x14ac:dyDescent="0.2">
      <c r="B35" s="1">
        <f t="shared" si="2"/>
        <v>25</v>
      </c>
      <c r="C35" s="6"/>
      <c r="D35" s="6"/>
      <c r="E35" s="123"/>
      <c r="F35" s="123" t="s">
        <v>99</v>
      </c>
      <c r="G35" s="123"/>
      <c r="H35" s="123"/>
      <c r="I35" s="123"/>
      <c r="J35" s="123"/>
      <c r="K35" s="24">
        <v>125</v>
      </c>
      <c r="L35" s="24">
        <v>25</v>
      </c>
      <c r="M35" s="24">
        <v>25</v>
      </c>
      <c r="N35" s="115">
        <v>10</v>
      </c>
    </row>
    <row r="36" spans="2:29" ht="13.5" customHeight="1" x14ac:dyDescent="0.2">
      <c r="B36" s="1">
        <f t="shared" si="2"/>
        <v>26</v>
      </c>
      <c r="C36" s="6"/>
      <c r="D36" s="6"/>
      <c r="E36" s="123"/>
      <c r="F36" s="123" t="s">
        <v>19</v>
      </c>
      <c r="G36" s="123"/>
      <c r="H36" s="123"/>
      <c r="I36" s="123"/>
      <c r="J36" s="123"/>
      <c r="K36" s="24">
        <v>200</v>
      </c>
      <c r="L36" s="24">
        <v>100</v>
      </c>
      <c r="M36" s="24"/>
      <c r="N36" s="115"/>
    </row>
    <row r="37" spans="2:29" ht="13.5" customHeight="1" x14ac:dyDescent="0.2">
      <c r="B37" s="1">
        <f t="shared" si="2"/>
        <v>27</v>
      </c>
      <c r="C37" s="6"/>
      <c r="D37" s="6"/>
      <c r="E37" s="123"/>
      <c r="F37" s="123" t="s">
        <v>118</v>
      </c>
      <c r="G37" s="123"/>
      <c r="H37" s="123"/>
      <c r="I37" s="123"/>
      <c r="J37" s="123"/>
      <c r="K37" s="24">
        <v>150</v>
      </c>
      <c r="L37" s="24">
        <v>375</v>
      </c>
      <c r="M37" s="24">
        <v>325</v>
      </c>
      <c r="N37" s="115">
        <v>410</v>
      </c>
    </row>
    <row r="38" spans="2:29" ht="13.95" customHeight="1" x14ac:dyDescent="0.2">
      <c r="B38" s="1">
        <f t="shared" si="2"/>
        <v>28</v>
      </c>
      <c r="C38" s="6"/>
      <c r="D38" s="6"/>
      <c r="E38" s="123"/>
      <c r="F38" s="123" t="s">
        <v>401</v>
      </c>
      <c r="G38" s="123"/>
      <c r="H38" s="123"/>
      <c r="I38" s="123"/>
      <c r="J38" s="123"/>
      <c r="K38" s="24" t="s">
        <v>148</v>
      </c>
      <c r="L38" s="24"/>
      <c r="M38" s="24"/>
      <c r="N38" s="115"/>
      <c r="Y38" s="129"/>
    </row>
    <row r="39" spans="2:29" ht="13.95" customHeight="1" x14ac:dyDescent="0.2">
      <c r="B39" s="1">
        <f t="shared" si="2"/>
        <v>29</v>
      </c>
      <c r="C39" s="6"/>
      <c r="D39" s="6"/>
      <c r="E39" s="123"/>
      <c r="F39" s="123" t="s">
        <v>20</v>
      </c>
      <c r="G39" s="123"/>
      <c r="H39" s="123"/>
      <c r="I39" s="123"/>
      <c r="J39" s="123"/>
      <c r="K39" s="24">
        <v>425</v>
      </c>
      <c r="L39" s="24">
        <v>425</v>
      </c>
      <c r="M39" s="24">
        <v>150</v>
      </c>
      <c r="N39" s="115">
        <v>25</v>
      </c>
    </row>
    <row r="40" spans="2:29" ht="13.5" customHeight="1" x14ac:dyDescent="0.2">
      <c r="B40" s="1">
        <f t="shared" si="2"/>
        <v>30</v>
      </c>
      <c r="C40" s="6"/>
      <c r="D40" s="6"/>
      <c r="E40" s="123"/>
      <c r="F40" s="123" t="s">
        <v>21</v>
      </c>
      <c r="G40" s="123"/>
      <c r="H40" s="123"/>
      <c r="I40" s="123"/>
      <c r="J40" s="123"/>
      <c r="K40" s="24">
        <v>22750</v>
      </c>
      <c r="L40" s="24">
        <v>17000</v>
      </c>
      <c r="M40" s="56">
        <v>6875</v>
      </c>
      <c r="N40" s="60">
        <v>675</v>
      </c>
    </row>
    <row r="41" spans="2:29" ht="13.95" customHeight="1" x14ac:dyDescent="0.2">
      <c r="B41" s="1">
        <f t="shared" si="2"/>
        <v>31</v>
      </c>
      <c r="C41" s="6"/>
      <c r="D41" s="6"/>
      <c r="E41" s="123"/>
      <c r="F41" s="123" t="s">
        <v>22</v>
      </c>
      <c r="G41" s="123"/>
      <c r="H41" s="123"/>
      <c r="I41" s="123"/>
      <c r="J41" s="123"/>
      <c r="K41" s="24">
        <v>75</v>
      </c>
      <c r="L41" s="24">
        <v>75</v>
      </c>
      <c r="M41" s="24">
        <v>25</v>
      </c>
      <c r="N41" s="115">
        <v>20</v>
      </c>
    </row>
    <row r="42" spans="2:29" ht="13.5" customHeight="1" x14ac:dyDescent="0.2">
      <c r="B42" s="1">
        <f t="shared" si="2"/>
        <v>32</v>
      </c>
      <c r="C42" s="2" t="s">
        <v>76</v>
      </c>
      <c r="D42" s="2" t="s">
        <v>77</v>
      </c>
      <c r="E42" s="123"/>
      <c r="F42" s="123" t="s">
        <v>94</v>
      </c>
      <c r="G42" s="123"/>
      <c r="H42" s="123"/>
      <c r="I42" s="123"/>
      <c r="J42" s="123"/>
      <c r="K42" s="24" t="s">
        <v>148</v>
      </c>
      <c r="L42" s="24" t="s">
        <v>148</v>
      </c>
      <c r="M42" s="24"/>
      <c r="N42" s="115" t="s">
        <v>148</v>
      </c>
    </row>
    <row r="43" spans="2:29" ht="13.95" customHeight="1" x14ac:dyDescent="0.2">
      <c r="B43" s="1">
        <f t="shared" si="2"/>
        <v>33</v>
      </c>
      <c r="C43" s="6"/>
      <c r="D43" s="6"/>
      <c r="E43" s="123"/>
      <c r="F43" s="123" t="s">
        <v>143</v>
      </c>
      <c r="G43" s="123"/>
      <c r="H43" s="123"/>
      <c r="I43" s="123"/>
      <c r="J43" s="123"/>
      <c r="K43" s="24"/>
      <c r="L43" s="24" t="s">
        <v>148</v>
      </c>
      <c r="M43" s="24"/>
      <c r="N43" s="115" t="s">
        <v>148</v>
      </c>
    </row>
    <row r="44" spans="2:29" ht="13.95" customHeight="1" x14ac:dyDescent="0.2">
      <c r="B44" s="1">
        <f t="shared" si="2"/>
        <v>34</v>
      </c>
      <c r="C44" s="2" t="s">
        <v>86</v>
      </c>
      <c r="D44" s="2" t="s">
        <v>28</v>
      </c>
      <c r="E44" s="123"/>
      <c r="F44" s="123" t="s">
        <v>438</v>
      </c>
      <c r="G44" s="123"/>
      <c r="H44" s="123"/>
      <c r="I44" s="123"/>
      <c r="J44" s="123"/>
      <c r="K44" s="24" t="s">
        <v>148</v>
      </c>
      <c r="L44" s="24"/>
      <c r="M44" s="24"/>
      <c r="N44" s="115"/>
      <c r="Y44" s="125"/>
    </row>
    <row r="45" spans="2:29" ht="13.95" customHeight="1" x14ac:dyDescent="0.2">
      <c r="B45" s="1">
        <f t="shared" si="2"/>
        <v>35</v>
      </c>
      <c r="C45" s="6"/>
      <c r="D45" s="6"/>
      <c r="E45" s="123"/>
      <c r="F45" s="123" t="s">
        <v>171</v>
      </c>
      <c r="G45" s="123"/>
      <c r="H45" s="123"/>
      <c r="I45" s="123"/>
      <c r="J45" s="123"/>
      <c r="K45" s="24"/>
      <c r="L45" s="24"/>
      <c r="M45" s="24" t="s">
        <v>148</v>
      </c>
      <c r="N45" s="115">
        <v>35</v>
      </c>
      <c r="Y45" s="125"/>
    </row>
    <row r="46" spans="2:29" ht="13.95" customHeight="1" x14ac:dyDescent="0.2">
      <c r="B46" s="1">
        <f t="shared" si="2"/>
        <v>36</v>
      </c>
      <c r="C46" s="6"/>
      <c r="D46" s="6"/>
      <c r="E46" s="123"/>
      <c r="F46" s="123" t="s">
        <v>136</v>
      </c>
      <c r="G46" s="123"/>
      <c r="H46" s="123"/>
      <c r="I46" s="123"/>
      <c r="J46" s="123"/>
      <c r="K46" s="24"/>
      <c r="L46" s="24">
        <v>25</v>
      </c>
      <c r="M46" s="24"/>
      <c r="N46" s="115">
        <v>15</v>
      </c>
      <c r="U46" s="126">
        <f>COUNTA($K11:$K47)</f>
        <v>23</v>
      </c>
      <c r="V46" s="126">
        <f>COUNTA($L11:$L47)</f>
        <v>23</v>
      </c>
      <c r="W46" s="126">
        <f>COUNTA($M11:$M47)</f>
        <v>18</v>
      </c>
      <c r="X46" s="126">
        <f>COUNTA($N11:$N47)</f>
        <v>27</v>
      </c>
      <c r="Y46" s="126"/>
      <c r="Z46" s="126"/>
      <c r="AA46" s="126"/>
      <c r="AB46" s="126"/>
      <c r="AC46" s="125"/>
    </row>
    <row r="47" spans="2:29" ht="13.95" customHeight="1" x14ac:dyDescent="0.2">
      <c r="B47" s="1">
        <f t="shared" si="2"/>
        <v>37</v>
      </c>
      <c r="C47" s="6"/>
      <c r="D47" s="6"/>
      <c r="E47" s="123"/>
      <c r="F47" s="123" t="s">
        <v>29</v>
      </c>
      <c r="G47" s="123"/>
      <c r="H47" s="123"/>
      <c r="I47" s="123"/>
      <c r="J47" s="123"/>
      <c r="K47" s="24"/>
      <c r="L47" s="24">
        <v>25</v>
      </c>
      <c r="M47" s="24"/>
      <c r="N47" s="115"/>
      <c r="Y47" s="125"/>
    </row>
    <row r="48" spans="2:29" ht="13.95" customHeight="1" x14ac:dyDescent="0.2">
      <c r="B48" s="1">
        <f t="shared" si="2"/>
        <v>38</v>
      </c>
      <c r="C48" s="6"/>
      <c r="D48" s="6"/>
      <c r="E48" s="123"/>
      <c r="F48" s="123" t="s">
        <v>265</v>
      </c>
      <c r="G48" s="123"/>
      <c r="H48" s="123"/>
      <c r="I48" s="123"/>
      <c r="J48" s="123"/>
      <c r="K48" s="24" t="s">
        <v>148</v>
      </c>
      <c r="L48" s="24" t="s">
        <v>148</v>
      </c>
      <c r="M48" s="24"/>
      <c r="N48" s="115" t="s">
        <v>148</v>
      </c>
      <c r="Y48" s="127"/>
    </row>
    <row r="49" spans="2:25" ht="13.5" customHeight="1" x14ac:dyDescent="0.2">
      <c r="B49" s="1">
        <f t="shared" si="2"/>
        <v>39</v>
      </c>
      <c r="C49" s="6"/>
      <c r="D49" s="6"/>
      <c r="E49" s="123"/>
      <c r="F49" s="123" t="s">
        <v>173</v>
      </c>
      <c r="G49" s="123"/>
      <c r="H49" s="123"/>
      <c r="I49" s="123"/>
      <c r="J49" s="123"/>
      <c r="K49" s="24"/>
      <c r="L49" s="24"/>
      <c r="M49" s="24"/>
      <c r="N49" s="115">
        <v>80</v>
      </c>
      <c r="Y49" s="127"/>
    </row>
    <row r="50" spans="2:25" ht="13.95" customHeight="1" x14ac:dyDescent="0.2">
      <c r="B50" s="1">
        <f t="shared" si="2"/>
        <v>40</v>
      </c>
      <c r="C50" s="6"/>
      <c r="D50" s="6"/>
      <c r="E50" s="123"/>
      <c r="F50" s="123" t="s">
        <v>344</v>
      </c>
      <c r="G50" s="123"/>
      <c r="H50" s="123"/>
      <c r="I50" s="123"/>
      <c r="J50" s="123"/>
      <c r="K50" s="24" t="s">
        <v>148</v>
      </c>
      <c r="L50" s="24"/>
      <c r="M50" s="24"/>
      <c r="N50" s="115"/>
      <c r="Y50" s="127"/>
    </row>
    <row r="51" spans="2:25" ht="13.95" customHeight="1" x14ac:dyDescent="0.2">
      <c r="B51" s="1">
        <f t="shared" si="2"/>
        <v>41</v>
      </c>
      <c r="C51" s="6"/>
      <c r="D51" s="6"/>
      <c r="E51" s="123"/>
      <c r="F51" s="123" t="s">
        <v>155</v>
      </c>
      <c r="G51" s="123"/>
      <c r="H51" s="123"/>
      <c r="I51" s="123"/>
      <c r="J51" s="123"/>
      <c r="K51" s="24"/>
      <c r="L51" s="24"/>
      <c r="M51" s="24">
        <v>150</v>
      </c>
      <c r="N51" s="115"/>
      <c r="Y51" s="125"/>
    </row>
    <row r="52" spans="2:25" ht="13.5" customHeight="1" x14ac:dyDescent="0.2">
      <c r="B52" s="1">
        <f t="shared" si="2"/>
        <v>42</v>
      </c>
      <c r="C52" s="6"/>
      <c r="D52" s="6"/>
      <c r="E52" s="123"/>
      <c r="F52" s="123" t="s">
        <v>100</v>
      </c>
      <c r="G52" s="123"/>
      <c r="H52" s="123"/>
      <c r="I52" s="123"/>
      <c r="J52" s="123"/>
      <c r="K52" s="24" t="s">
        <v>148</v>
      </c>
      <c r="L52" s="24" t="s">
        <v>148</v>
      </c>
      <c r="M52" s="24"/>
      <c r="N52" s="115">
        <v>280</v>
      </c>
      <c r="Y52" s="127"/>
    </row>
    <row r="53" spans="2:25" ht="13.95" customHeight="1" x14ac:dyDescent="0.2">
      <c r="B53" s="1">
        <f t="shared" si="2"/>
        <v>43</v>
      </c>
      <c r="C53" s="6"/>
      <c r="D53" s="6"/>
      <c r="E53" s="123"/>
      <c r="F53" s="123" t="s">
        <v>308</v>
      </c>
      <c r="G53" s="123"/>
      <c r="H53" s="123"/>
      <c r="I53" s="123"/>
      <c r="J53" s="123"/>
      <c r="K53" s="24" t="s">
        <v>148</v>
      </c>
      <c r="L53" s="24"/>
      <c r="M53" s="24"/>
      <c r="N53" s="115"/>
      <c r="Y53" s="125"/>
    </row>
    <row r="54" spans="2:25" ht="13.95" customHeight="1" x14ac:dyDescent="0.2">
      <c r="B54" s="1">
        <f t="shared" si="2"/>
        <v>44</v>
      </c>
      <c r="C54" s="6"/>
      <c r="D54" s="6"/>
      <c r="E54" s="123"/>
      <c r="F54" s="123" t="s">
        <v>222</v>
      </c>
      <c r="G54" s="123"/>
      <c r="H54" s="123"/>
      <c r="I54" s="123"/>
      <c r="J54" s="123"/>
      <c r="K54" s="24"/>
      <c r="L54" s="128">
        <v>50</v>
      </c>
      <c r="M54" s="24">
        <v>125</v>
      </c>
      <c r="N54" s="115">
        <v>90</v>
      </c>
      <c r="Y54" s="125"/>
    </row>
    <row r="55" spans="2:25" ht="13.95" customHeight="1" x14ac:dyDescent="0.2">
      <c r="B55" s="1">
        <f t="shared" si="2"/>
        <v>45</v>
      </c>
      <c r="C55" s="6"/>
      <c r="D55" s="6"/>
      <c r="E55" s="123"/>
      <c r="F55" s="123" t="s">
        <v>101</v>
      </c>
      <c r="G55" s="123"/>
      <c r="H55" s="123"/>
      <c r="I55" s="123"/>
      <c r="J55" s="123"/>
      <c r="K55" s="24" t="s">
        <v>148</v>
      </c>
      <c r="L55" s="24">
        <v>300</v>
      </c>
      <c r="M55" s="24">
        <v>200</v>
      </c>
      <c r="N55" s="115">
        <v>180</v>
      </c>
      <c r="Y55" s="125"/>
    </row>
    <row r="56" spans="2:25" ht="13.5" customHeight="1" x14ac:dyDescent="0.2">
      <c r="B56" s="1">
        <f t="shared" si="2"/>
        <v>46</v>
      </c>
      <c r="C56" s="6"/>
      <c r="D56" s="6"/>
      <c r="E56" s="123"/>
      <c r="F56" s="123" t="s">
        <v>102</v>
      </c>
      <c r="G56" s="123"/>
      <c r="H56" s="123"/>
      <c r="I56" s="123"/>
      <c r="J56" s="123"/>
      <c r="K56" s="24">
        <v>100</v>
      </c>
      <c r="L56" s="24">
        <v>175</v>
      </c>
      <c r="M56" s="24">
        <v>150</v>
      </c>
      <c r="N56" s="115">
        <v>100</v>
      </c>
      <c r="Y56" s="125"/>
    </row>
    <row r="57" spans="2:25" ht="14.25" customHeight="1" x14ac:dyDescent="0.2">
      <c r="B57" s="1">
        <f t="shared" si="2"/>
        <v>47</v>
      </c>
      <c r="C57" s="6"/>
      <c r="D57" s="6"/>
      <c r="E57" s="123"/>
      <c r="F57" s="123" t="s">
        <v>377</v>
      </c>
      <c r="G57" s="123"/>
      <c r="H57" s="123"/>
      <c r="I57" s="123"/>
      <c r="J57" s="123"/>
      <c r="K57" s="24"/>
      <c r="L57" s="24"/>
      <c r="M57" s="24"/>
      <c r="N57" s="115" t="s">
        <v>148</v>
      </c>
      <c r="Y57" s="125"/>
    </row>
    <row r="58" spans="2:25" ht="13.5" customHeight="1" x14ac:dyDescent="0.2">
      <c r="B58" s="1">
        <f t="shared" si="2"/>
        <v>48</v>
      </c>
      <c r="C58" s="6"/>
      <c r="D58" s="6"/>
      <c r="E58" s="123"/>
      <c r="F58" s="123" t="s">
        <v>224</v>
      </c>
      <c r="G58" s="123"/>
      <c r="H58" s="123"/>
      <c r="I58" s="123"/>
      <c r="J58" s="123"/>
      <c r="K58" s="24"/>
      <c r="L58" s="24"/>
      <c r="M58" s="24"/>
      <c r="N58" s="115">
        <v>10</v>
      </c>
      <c r="Y58" s="125"/>
    </row>
    <row r="59" spans="2:25" ht="13.95" customHeight="1" x14ac:dyDescent="0.2">
      <c r="B59" s="1">
        <f t="shared" si="2"/>
        <v>49</v>
      </c>
      <c r="C59" s="6"/>
      <c r="D59" s="6"/>
      <c r="E59" s="123"/>
      <c r="F59" s="123" t="s">
        <v>142</v>
      </c>
      <c r="G59" s="123"/>
      <c r="H59" s="123"/>
      <c r="I59" s="123"/>
      <c r="J59" s="123"/>
      <c r="K59" s="24"/>
      <c r="L59" s="24"/>
      <c r="M59" s="24" t="s">
        <v>148</v>
      </c>
      <c r="N59" s="115"/>
      <c r="Y59" s="125"/>
    </row>
    <row r="60" spans="2:25" ht="13.5" customHeight="1" x14ac:dyDescent="0.2">
      <c r="B60" s="1">
        <f t="shared" si="2"/>
        <v>50</v>
      </c>
      <c r="C60" s="6"/>
      <c r="D60" s="6"/>
      <c r="E60" s="123"/>
      <c r="F60" s="123" t="s">
        <v>30</v>
      </c>
      <c r="G60" s="123"/>
      <c r="H60" s="123"/>
      <c r="I60" s="123"/>
      <c r="J60" s="123"/>
      <c r="K60" s="24">
        <v>16</v>
      </c>
      <c r="L60" s="24">
        <v>24</v>
      </c>
      <c r="M60" s="24" t="s">
        <v>148</v>
      </c>
      <c r="N60" s="115">
        <v>56</v>
      </c>
      <c r="Y60" s="125"/>
    </row>
    <row r="61" spans="2:25" ht="13.5" customHeight="1" x14ac:dyDescent="0.2">
      <c r="B61" s="1">
        <f t="shared" si="2"/>
        <v>51</v>
      </c>
      <c r="C61" s="6"/>
      <c r="D61" s="6"/>
      <c r="E61" s="123"/>
      <c r="F61" s="123" t="s">
        <v>176</v>
      </c>
      <c r="G61" s="123"/>
      <c r="H61" s="123"/>
      <c r="I61" s="123"/>
      <c r="J61" s="123"/>
      <c r="K61" s="24"/>
      <c r="L61" s="24"/>
      <c r="M61" s="24"/>
      <c r="N61" s="115" t="s">
        <v>148</v>
      </c>
      <c r="Y61" s="125"/>
    </row>
    <row r="62" spans="2:25" ht="13.95" customHeight="1" x14ac:dyDescent="0.2">
      <c r="B62" s="1">
        <f t="shared" si="2"/>
        <v>52</v>
      </c>
      <c r="C62" s="6"/>
      <c r="D62" s="6"/>
      <c r="E62" s="123"/>
      <c r="F62" s="123" t="s">
        <v>177</v>
      </c>
      <c r="G62" s="123"/>
      <c r="H62" s="123"/>
      <c r="I62" s="123"/>
      <c r="J62" s="123"/>
      <c r="K62" s="24" t="s">
        <v>148</v>
      </c>
      <c r="L62" s="24"/>
      <c r="M62" s="24"/>
      <c r="N62" s="115"/>
      <c r="Y62" s="125"/>
    </row>
    <row r="63" spans="2:25" ht="13.95" customHeight="1" x14ac:dyDescent="0.2">
      <c r="B63" s="1">
        <f t="shared" si="2"/>
        <v>53</v>
      </c>
      <c r="C63" s="6"/>
      <c r="D63" s="6"/>
      <c r="E63" s="123"/>
      <c r="F63" s="123" t="s">
        <v>81</v>
      </c>
      <c r="G63" s="123"/>
      <c r="H63" s="123"/>
      <c r="I63" s="123"/>
      <c r="J63" s="123"/>
      <c r="K63" s="24">
        <v>300</v>
      </c>
      <c r="L63" s="24">
        <v>300</v>
      </c>
      <c r="M63" s="24" t="s">
        <v>148</v>
      </c>
      <c r="N63" s="115">
        <v>80</v>
      </c>
      <c r="Y63" s="125"/>
    </row>
    <row r="64" spans="2:25" ht="13.5" customHeight="1" x14ac:dyDescent="0.2">
      <c r="B64" s="1">
        <f t="shared" si="2"/>
        <v>54</v>
      </c>
      <c r="C64" s="6"/>
      <c r="D64" s="6"/>
      <c r="E64" s="123"/>
      <c r="F64" s="123" t="s">
        <v>103</v>
      </c>
      <c r="G64" s="123"/>
      <c r="H64" s="123"/>
      <c r="I64" s="123"/>
      <c r="J64" s="123"/>
      <c r="K64" s="24">
        <v>900</v>
      </c>
      <c r="L64" s="24">
        <v>500</v>
      </c>
      <c r="M64" s="24">
        <v>1050</v>
      </c>
      <c r="N64" s="115">
        <v>580</v>
      </c>
      <c r="Y64" s="125"/>
    </row>
    <row r="65" spans="2:25" ht="13.95" customHeight="1" x14ac:dyDescent="0.2">
      <c r="B65" s="1">
        <f t="shared" si="2"/>
        <v>55</v>
      </c>
      <c r="C65" s="6"/>
      <c r="D65" s="6"/>
      <c r="E65" s="123"/>
      <c r="F65" s="123" t="s">
        <v>178</v>
      </c>
      <c r="G65" s="123"/>
      <c r="H65" s="123"/>
      <c r="I65" s="123"/>
      <c r="J65" s="123"/>
      <c r="K65" s="24">
        <v>25</v>
      </c>
      <c r="L65" s="24"/>
      <c r="M65" s="24">
        <v>25</v>
      </c>
      <c r="N65" s="115">
        <v>45</v>
      </c>
      <c r="Y65" s="125"/>
    </row>
    <row r="66" spans="2:25" ht="13.5" customHeight="1" x14ac:dyDescent="0.2">
      <c r="B66" s="1">
        <f t="shared" si="2"/>
        <v>56</v>
      </c>
      <c r="C66" s="6"/>
      <c r="D66" s="6"/>
      <c r="E66" s="123"/>
      <c r="F66" s="123" t="s">
        <v>247</v>
      </c>
      <c r="G66" s="123"/>
      <c r="H66" s="123"/>
      <c r="I66" s="123"/>
      <c r="J66" s="123"/>
      <c r="K66" s="24"/>
      <c r="L66" s="24" t="s">
        <v>148</v>
      </c>
      <c r="M66" s="24" t="s">
        <v>148</v>
      </c>
      <c r="N66" s="115">
        <v>2</v>
      </c>
      <c r="Y66" s="125"/>
    </row>
    <row r="67" spans="2:25" ht="13.95" customHeight="1" x14ac:dyDescent="0.2">
      <c r="B67" s="1">
        <f t="shared" si="2"/>
        <v>57</v>
      </c>
      <c r="C67" s="6"/>
      <c r="D67" s="6"/>
      <c r="E67" s="123"/>
      <c r="F67" s="123" t="s">
        <v>226</v>
      </c>
      <c r="G67" s="123"/>
      <c r="H67" s="123"/>
      <c r="I67" s="123"/>
      <c r="J67" s="123"/>
      <c r="K67" s="24" t="s">
        <v>148</v>
      </c>
      <c r="L67" s="24"/>
      <c r="M67" s="24" t="s">
        <v>148</v>
      </c>
      <c r="N67" s="115">
        <v>10</v>
      </c>
      <c r="Y67" s="125"/>
    </row>
    <row r="68" spans="2:25" ht="13.95" customHeight="1" x14ac:dyDescent="0.2">
      <c r="B68" s="1">
        <f t="shared" si="2"/>
        <v>58</v>
      </c>
      <c r="C68" s="6"/>
      <c r="D68" s="6"/>
      <c r="E68" s="123"/>
      <c r="F68" s="123" t="s">
        <v>179</v>
      </c>
      <c r="G68" s="123"/>
      <c r="H68" s="123"/>
      <c r="I68" s="123"/>
      <c r="J68" s="123"/>
      <c r="K68" s="24"/>
      <c r="L68" s="24">
        <v>50</v>
      </c>
      <c r="M68" s="24">
        <v>25</v>
      </c>
      <c r="N68" s="115"/>
      <c r="Y68" s="125"/>
    </row>
    <row r="69" spans="2:25" ht="13.95" customHeight="1" x14ac:dyDescent="0.2">
      <c r="B69" s="1">
        <f t="shared" si="2"/>
        <v>59</v>
      </c>
      <c r="C69" s="6"/>
      <c r="D69" s="6"/>
      <c r="E69" s="123"/>
      <c r="F69" s="123" t="s">
        <v>31</v>
      </c>
      <c r="G69" s="123"/>
      <c r="H69" s="123"/>
      <c r="I69" s="123"/>
      <c r="J69" s="123"/>
      <c r="K69" s="24">
        <v>175</v>
      </c>
      <c r="L69" s="24">
        <v>275</v>
      </c>
      <c r="M69" s="24">
        <v>250</v>
      </c>
      <c r="N69" s="115">
        <v>75</v>
      </c>
      <c r="Y69" s="125"/>
    </row>
    <row r="70" spans="2:25" ht="13.95" customHeight="1" x14ac:dyDescent="0.2">
      <c r="B70" s="1">
        <f t="shared" si="2"/>
        <v>60</v>
      </c>
      <c r="C70" s="2" t="s">
        <v>72</v>
      </c>
      <c r="D70" s="2" t="s">
        <v>73</v>
      </c>
      <c r="E70" s="123"/>
      <c r="F70" s="123" t="s">
        <v>110</v>
      </c>
      <c r="G70" s="123"/>
      <c r="H70" s="123"/>
      <c r="I70" s="123"/>
      <c r="J70" s="123"/>
      <c r="K70" s="24"/>
      <c r="L70" s="24"/>
      <c r="M70" s="24"/>
      <c r="N70" s="115">
        <v>1</v>
      </c>
    </row>
    <row r="71" spans="2:25" ht="13.5" customHeight="1" x14ac:dyDescent="0.2">
      <c r="B71" s="1">
        <f t="shared" si="2"/>
        <v>61</v>
      </c>
      <c r="C71" s="2" t="s">
        <v>32</v>
      </c>
      <c r="D71" s="2" t="s">
        <v>33</v>
      </c>
      <c r="E71" s="123"/>
      <c r="F71" s="123" t="s">
        <v>158</v>
      </c>
      <c r="G71" s="123"/>
      <c r="H71" s="123"/>
      <c r="I71" s="123"/>
      <c r="J71" s="123"/>
      <c r="K71" s="24" t="s">
        <v>148</v>
      </c>
      <c r="L71" s="24" t="s">
        <v>148</v>
      </c>
      <c r="M71" s="24" t="s">
        <v>148</v>
      </c>
      <c r="N71" s="115"/>
    </row>
    <row r="72" spans="2:25" ht="14.25" customHeight="1" x14ac:dyDescent="0.2">
      <c r="B72" s="1">
        <f t="shared" si="2"/>
        <v>62</v>
      </c>
      <c r="C72" s="6"/>
      <c r="D72" s="6"/>
      <c r="E72" s="123"/>
      <c r="F72" s="123" t="s">
        <v>159</v>
      </c>
      <c r="G72" s="123"/>
      <c r="H72" s="123"/>
      <c r="I72" s="123"/>
      <c r="J72" s="123"/>
      <c r="K72" s="24"/>
      <c r="L72" s="24">
        <v>1</v>
      </c>
      <c r="M72" s="24"/>
      <c r="N72" s="115">
        <v>1</v>
      </c>
    </row>
    <row r="73" spans="2:25" ht="13.5" customHeight="1" x14ac:dyDescent="0.2">
      <c r="B73" s="1">
        <f t="shared" si="2"/>
        <v>63</v>
      </c>
      <c r="C73" s="6"/>
      <c r="D73" s="6"/>
      <c r="E73" s="123"/>
      <c r="F73" s="123" t="s">
        <v>160</v>
      </c>
      <c r="G73" s="123"/>
      <c r="H73" s="123"/>
      <c r="I73" s="123"/>
      <c r="J73" s="123"/>
      <c r="K73" s="24" t="s">
        <v>148</v>
      </c>
      <c r="L73" s="24"/>
      <c r="M73" s="24"/>
      <c r="N73" s="115"/>
    </row>
    <row r="74" spans="2:25" ht="13.95" customHeight="1" x14ac:dyDescent="0.2">
      <c r="B74" s="1">
        <f t="shared" si="2"/>
        <v>64</v>
      </c>
      <c r="C74" s="6"/>
      <c r="D74" s="6"/>
      <c r="E74" s="123"/>
      <c r="F74" s="123" t="s">
        <v>114</v>
      </c>
      <c r="G74" s="123"/>
      <c r="H74" s="123"/>
      <c r="I74" s="123"/>
      <c r="J74" s="123"/>
      <c r="K74" s="24" t="s">
        <v>148</v>
      </c>
      <c r="L74" s="24">
        <v>1</v>
      </c>
      <c r="M74" s="24" t="s">
        <v>148</v>
      </c>
      <c r="N74" s="115" t="s">
        <v>148</v>
      </c>
    </row>
    <row r="75" spans="2:25" ht="13.95" customHeight="1" x14ac:dyDescent="0.2">
      <c r="B75" s="1">
        <f t="shared" si="2"/>
        <v>65</v>
      </c>
      <c r="C75" s="6"/>
      <c r="D75" s="6"/>
      <c r="E75" s="123"/>
      <c r="F75" s="123" t="s">
        <v>182</v>
      </c>
      <c r="G75" s="123"/>
      <c r="H75" s="123"/>
      <c r="I75" s="123"/>
      <c r="J75" s="123"/>
      <c r="K75" s="24" t="s">
        <v>148</v>
      </c>
      <c r="L75" s="24"/>
      <c r="M75" s="24"/>
      <c r="N75" s="115"/>
    </row>
    <row r="76" spans="2:25" ht="13.95" customHeight="1" x14ac:dyDescent="0.2">
      <c r="B76" s="1">
        <f t="shared" si="2"/>
        <v>66</v>
      </c>
      <c r="C76" s="6"/>
      <c r="D76" s="6"/>
      <c r="E76" s="123"/>
      <c r="F76" s="123" t="s">
        <v>183</v>
      </c>
      <c r="G76" s="123"/>
      <c r="H76" s="123"/>
      <c r="I76" s="123"/>
      <c r="J76" s="123"/>
      <c r="K76" s="24"/>
      <c r="L76" s="24" t="s">
        <v>148</v>
      </c>
      <c r="M76" s="24"/>
      <c r="N76" s="115"/>
    </row>
    <row r="77" spans="2:25" ht="13.5" customHeight="1" x14ac:dyDescent="0.2">
      <c r="B77" s="1">
        <f t="shared" ref="B77:B86" si="6">B76+1</f>
        <v>67</v>
      </c>
      <c r="C77" s="6"/>
      <c r="D77" s="6"/>
      <c r="E77" s="123"/>
      <c r="F77" s="123" t="s">
        <v>364</v>
      </c>
      <c r="G77" s="123"/>
      <c r="H77" s="123"/>
      <c r="I77" s="123"/>
      <c r="J77" s="123"/>
      <c r="K77" s="24" t="s">
        <v>148</v>
      </c>
      <c r="L77" s="24"/>
      <c r="M77" s="24"/>
      <c r="N77" s="115"/>
    </row>
    <row r="78" spans="2:25" ht="13.5" customHeight="1" x14ac:dyDescent="0.2">
      <c r="B78" s="1">
        <f t="shared" si="6"/>
        <v>68</v>
      </c>
      <c r="C78" s="6"/>
      <c r="D78" s="6"/>
      <c r="E78" s="123"/>
      <c r="F78" s="123" t="s">
        <v>34</v>
      </c>
      <c r="G78" s="123"/>
      <c r="H78" s="123"/>
      <c r="I78" s="123"/>
      <c r="J78" s="123"/>
      <c r="K78" s="24"/>
      <c r="L78" s="24"/>
      <c r="M78" s="24"/>
      <c r="N78" s="115" t="s">
        <v>148</v>
      </c>
    </row>
    <row r="79" spans="2:25" ht="13.5" customHeight="1" x14ac:dyDescent="0.2">
      <c r="B79" s="1">
        <f t="shared" si="6"/>
        <v>69</v>
      </c>
      <c r="C79" s="2" t="s">
        <v>132</v>
      </c>
      <c r="D79" s="2" t="s">
        <v>184</v>
      </c>
      <c r="E79" s="123"/>
      <c r="F79" s="123" t="s">
        <v>314</v>
      </c>
      <c r="G79" s="123"/>
      <c r="H79" s="123"/>
      <c r="I79" s="123"/>
      <c r="J79" s="123"/>
      <c r="K79" s="24"/>
      <c r="L79" s="24" t="s">
        <v>148</v>
      </c>
      <c r="M79" s="24" t="s">
        <v>148</v>
      </c>
      <c r="N79" s="115"/>
    </row>
    <row r="80" spans="2:25" ht="13.5" customHeight="1" x14ac:dyDescent="0.2">
      <c r="B80" s="1">
        <f t="shared" si="6"/>
        <v>70</v>
      </c>
      <c r="C80" s="6"/>
      <c r="D80" s="2" t="s">
        <v>35</v>
      </c>
      <c r="E80" s="123"/>
      <c r="F80" s="123" t="s">
        <v>112</v>
      </c>
      <c r="G80" s="123"/>
      <c r="H80" s="123"/>
      <c r="I80" s="123"/>
      <c r="J80" s="123"/>
      <c r="K80" s="24">
        <v>2</v>
      </c>
      <c r="L80" s="24"/>
      <c r="M80" s="24">
        <v>1</v>
      </c>
      <c r="N80" s="115">
        <v>2</v>
      </c>
    </row>
    <row r="81" spans="2:24" ht="13.5" customHeight="1" x14ac:dyDescent="0.2">
      <c r="B81" s="1">
        <f t="shared" si="6"/>
        <v>71</v>
      </c>
      <c r="C81" s="6"/>
      <c r="D81" s="7"/>
      <c r="E81" s="123"/>
      <c r="F81" s="123" t="s">
        <v>36</v>
      </c>
      <c r="G81" s="123"/>
      <c r="H81" s="123"/>
      <c r="I81" s="123"/>
      <c r="J81" s="123"/>
      <c r="K81" s="24">
        <v>25</v>
      </c>
      <c r="L81" s="24"/>
      <c r="M81" s="24"/>
      <c r="N81" s="115" t="s">
        <v>148</v>
      </c>
    </row>
    <row r="82" spans="2:24" ht="13.5" customHeight="1" x14ac:dyDescent="0.2">
      <c r="B82" s="1">
        <f t="shared" si="6"/>
        <v>72</v>
      </c>
      <c r="C82" s="7"/>
      <c r="D82" s="8" t="s">
        <v>37</v>
      </c>
      <c r="E82" s="123"/>
      <c r="F82" s="123" t="s">
        <v>38</v>
      </c>
      <c r="G82" s="123"/>
      <c r="H82" s="123"/>
      <c r="I82" s="123"/>
      <c r="J82" s="123"/>
      <c r="K82" s="24" t="s">
        <v>148</v>
      </c>
      <c r="L82" s="24">
        <v>50</v>
      </c>
      <c r="M82" s="24">
        <v>25</v>
      </c>
      <c r="N82" s="115">
        <v>40</v>
      </c>
    </row>
    <row r="83" spans="2:24" ht="13.5" customHeight="1" x14ac:dyDescent="0.2">
      <c r="B83" s="1">
        <f t="shared" si="6"/>
        <v>73</v>
      </c>
      <c r="C83" s="2" t="s">
        <v>0</v>
      </c>
      <c r="D83" s="8" t="s">
        <v>39</v>
      </c>
      <c r="E83" s="123"/>
      <c r="F83" s="123" t="s">
        <v>40</v>
      </c>
      <c r="G83" s="123"/>
      <c r="H83" s="123"/>
      <c r="I83" s="123"/>
      <c r="J83" s="123"/>
      <c r="K83" s="24"/>
      <c r="L83" s="24"/>
      <c r="M83" s="24" t="s">
        <v>148</v>
      </c>
      <c r="N83" s="115"/>
      <c r="U83">
        <f>COUNTA(K70:K83)</f>
        <v>8</v>
      </c>
      <c r="V83">
        <f>COUNTA(L70:L83)</f>
        <v>6</v>
      </c>
      <c r="W83">
        <f>COUNTA(M70:M83)</f>
        <v>6</v>
      </c>
      <c r="X83">
        <f>COUNTA(N70:N83)</f>
        <v>7</v>
      </c>
    </row>
    <row r="84" spans="2:24" ht="13.5" customHeight="1" x14ac:dyDescent="0.2">
      <c r="B84" s="1">
        <f t="shared" si="6"/>
        <v>74</v>
      </c>
      <c r="C84" s="152" t="s">
        <v>41</v>
      </c>
      <c r="D84" s="153"/>
      <c r="E84" s="123"/>
      <c r="F84" s="123" t="s">
        <v>42</v>
      </c>
      <c r="G84" s="123"/>
      <c r="H84" s="123"/>
      <c r="I84" s="123"/>
      <c r="J84" s="123"/>
      <c r="K84" s="24">
        <v>150</v>
      </c>
      <c r="L84" s="24">
        <v>125</v>
      </c>
      <c r="M84" s="24">
        <v>225</v>
      </c>
      <c r="N84" s="115">
        <v>425</v>
      </c>
    </row>
    <row r="85" spans="2:24" ht="13.5" customHeight="1" x14ac:dyDescent="0.2">
      <c r="B85" s="1">
        <f t="shared" si="6"/>
        <v>75</v>
      </c>
      <c r="C85" s="3"/>
      <c r="D85" s="82"/>
      <c r="E85" s="123"/>
      <c r="F85" s="123" t="s">
        <v>43</v>
      </c>
      <c r="G85" s="123"/>
      <c r="H85" s="123"/>
      <c r="I85" s="123"/>
      <c r="J85" s="123"/>
      <c r="K85" s="24">
        <v>175</v>
      </c>
      <c r="L85" s="24">
        <v>300</v>
      </c>
      <c r="M85" s="24">
        <v>175</v>
      </c>
      <c r="N85" s="115">
        <v>200</v>
      </c>
    </row>
    <row r="86" spans="2:24" ht="13.95" customHeight="1" thickBot="1" x14ac:dyDescent="0.25">
      <c r="B86" s="1">
        <f t="shared" si="6"/>
        <v>76</v>
      </c>
      <c r="C86" s="3"/>
      <c r="D86" s="82"/>
      <c r="E86" s="123"/>
      <c r="F86" s="123" t="s">
        <v>74</v>
      </c>
      <c r="G86" s="123"/>
      <c r="H86" s="123"/>
      <c r="I86" s="123"/>
      <c r="J86" s="123"/>
      <c r="K86" s="24">
        <v>175</v>
      </c>
      <c r="L86" s="24">
        <v>100</v>
      </c>
      <c r="M86" s="24">
        <v>175</v>
      </c>
      <c r="N86" s="117">
        <v>200</v>
      </c>
    </row>
    <row r="87" spans="2:24" ht="13.95" customHeight="1" x14ac:dyDescent="0.2">
      <c r="B87" s="83"/>
      <c r="C87" s="84"/>
      <c r="D87" s="84"/>
      <c r="E87" s="23"/>
      <c r="F87" s="23"/>
      <c r="G87" s="23"/>
      <c r="H87" s="23"/>
      <c r="I87" s="23"/>
      <c r="J87" s="23"/>
      <c r="K87" s="23"/>
      <c r="L87" s="23"/>
      <c r="M87" s="23"/>
      <c r="N87" s="23"/>
      <c r="U87">
        <f>COUNTA(K11:K86)</f>
        <v>47</v>
      </c>
      <c r="V87">
        <f>COUNTA(L11:L86)</f>
        <v>43</v>
      </c>
      <c r="W87">
        <f>COUNTA(M11:M86)</f>
        <v>40</v>
      </c>
      <c r="X87">
        <f>COUNTA(N11:N86)</f>
        <v>53</v>
      </c>
    </row>
    <row r="88" spans="2:24" ht="18" customHeight="1" x14ac:dyDescent="0.2"/>
    <row r="89" spans="2:24" ht="18" customHeight="1" x14ac:dyDescent="0.2">
      <c r="B89" s="64"/>
    </row>
    <row r="90" spans="2:24" ht="9" customHeight="1" thickBot="1" x14ac:dyDescent="0.25"/>
    <row r="91" spans="2:24" ht="18" customHeight="1" x14ac:dyDescent="0.2">
      <c r="B91" s="65"/>
      <c r="C91" s="66"/>
      <c r="D91" s="148" t="s">
        <v>1</v>
      </c>
      <c r="E91" s="148"/>
      <c r="F91" s="148"/>
      <c r="G91" s="148"/>
      <c r="H91" s="66"/>
      <c r="I91" s="66"/>
      <c r="J91" s="67"/>
      <c r="K91" s="28" t="s">
        <v>62</v>
      </c>
      <c r="L91" s="28" t="s">
        <v>63</v>
      </c>
      <c r="M91" s="28" t="s">
        <v>64</v>
      </c>
      <c r="N91" s="51" t="s">
        <v>65</v>
      </c>
      <c r="U91">
        <f>SUM(U11:U21,K22:K86)</f>
        <v>27436</v>
      </c>
      <c r="V91">
        <f>SUM(V11:V21,L22:L86)</f>
        <v>23209</v>
      </c>
      <c r="W91">
        <f>SUM(W11:W21,M22:M86)</f>
        <v>12394</v>
      </c>
      <c r="X91">
        <f>SUM(X11:X21,N22:N86)</f>
        <v>4795</v>
      </c>
    </row>
    <row r="92" spans="2:24" ht="18" customHeight="1" thickBot="1" x14ac:dyDescent="0.25">
      <c r="B92" s="73"/>
      <c r="C92" s="9"/>
      <c r="D92" s="147" t="s">
        <v>2</v>
      </c>
      <c r="E92" s="147"/>
      <c r="F92" s="147"/>
      <c r="G92" s="147"/>
      <c r="H92" s="9"/>
      <c r="I92" s="9"/>
      <c r="J92" s="75"/>
      <c r="K92" s="31" t="str">
        <f>K5</f>
        <v>2022.12.15</v>
      </c>
      <c r="L92" s="31" t="str">
        <f>L5</f>
        <v>2022.12.15</v>
      </c>
      <c r="M92" s="31" t="str">
        <f>M5</f>
        <v>2022.12.15</v>
      </c>
      <c r="N92" s="50" t="str">
        <f>N5</f>
        <v>2022.12.15</v>
      </c>
    </row>
    <row r="93" spans="2:24" ht="19.95" customHeight="1" thickTop="1" x14ac:dyDescent="0.2">
      <c r="B93" s="154" t="s">
        <v>45</v>
      </c>
      <c r="C93" s="155"/>
      <c r="D93" s="155"/>
      <c r="E93" s="155"/>
      <c r="F93" s="155"/>
      <c r="G93" s="155"/>
      <c r="H93" s="155"/>
      <c r="I93" s="155"/>
      <c r="J93" s="80"/>
      <c r="K93" s="32">
        <f>SUM(K94:K102)</f>
        <v>27436</v>
      </c>
      <c r="L93" s="32">
        <f>SUM(L94:L102)</f>
        <v>23209</v>
      </c>
      <c r="M93" s="32">
        <f>SUM(M94:M102)</f>
        <v>12394</v>
      </c>
      <c r="N93" s="143">
        <f>SUM(N94:N102)</f>
        <v>4795</v>
      </c>
    </row>
    <row r="94" spans="2:24" ht="13.95" customHeight="1" x14ac:dyDescent="0.2">
      <c r="B94" s="156" t="s">
        <v>46</v>
      </c>
      <c r="C94" s="157"/>
      <c r="D94" s="158"/>
      <c r="E94" s="12"/>
      <c r="F94" s="13"/>
      <c r="G94" s="149" t="s">
        <v>13</v>
      </c>
      <c r="H94" s="149"/>
      <c r="I94" s="13"/>
      <c r="J94" s="14"/>
      <c r="K94" s="4">
        <f>SUM(U$11:U$21)</f>
        <v>33</v>
      </c>
      <c r="L94" s="4">
        <f>SUM(V$11:V$21)</f>
        <v>204</v>
      </c>
      <c r="M94" s="4">
        <f>SUM(W$11:W$21)</f>
        <v>68</v>
      </c>
      <c r="N94" s="5">
        <f>SUM(X$11:X$21)</f>
        <v>179</v>
      </c>
    </row>
    <row r="95" spans="2:24" ht="13.95" customHeight="1" x14ac:dyDescent="0.2">
      <c r="B95" s="86"/>
      <c r="C95" s="64"/>
      <c r="D95" s="87"/>
      <c r="E95" s="15"/>
      <c r="F95" s="123"/>
      <c r="G95" s="149" t="s">
        <v>25</v>
      </c>
      <c r="H95" s="149"/>
      <c r="I95" s="119"/>
      <c r="J95" s="16"/>
      <c r="K95" s="4">
        <f>SUM(K$22)</f>
        <v>500</v>
      </c>
      <c r="L95" s="4">
        <f>SUM(L$22)</f>
        <v>1500</v>
      </c>
      <c r="M95" s="4">
        <f>SUM(M$22)</f>
        <v>1550</v>
      </c>
      <c r="N95" s="5">
        <f>SUM(N$22)</f>
        <v>775</v>
      </c>
    </row>
    <row r="96" spans="2:24" ht="13.95" customHeight="1" x14ac:dyDescent="0.2">
      <c r="B96" s="86"/>
      <c r="C96" s="64"/>
      <c r="D96" s="87"/>
      <c r="E96" s="15"/>
      <c r="F96" s="123"/>
      <c r="G96" s="149" t="s">
        <v>27</v>
      </c>
      <c r="H96" s="149"/>
      <c r="I96" s="13"/>
      <c r="J96" s="14"/>
      <c r="K96" s="4">
        <f>SUM(K$23:K$23)</f>
        <v>0</v>
      </c>
      <c r="L96" s="4">
        <f>SUM(L$23:L$23)</f>
        <v>25</v>
      </c>
      <c r="M96" s="4">
        <f>SUM(M$23:M$23)</f>
        <v>0</v>
      </c>
      <c r="N96" s="5">
        <f>SUM(N$23:N$23)</f>
        <v>5</v>
      </c>
    </row>
    <row r="97" spans="2:14" ht="13.95" customHeight="1" x14ac:dyDescent="0.2">
      <c r="B97" s="86"/>
      <c r="C97" s="64"/>
      <c r="D97" s="87"/>
      <c r="E97" s="15"/>
      <c r="F97" s="123"/>
      <c r="G97" s="149" t="s">
        <v>79</v>
      </c>
      <c r="H97" s="149"/>
      <c r="I97" s="13"/>
      <c r="J97" s="14"/>
      <c r="K97" s="4">
        <f>SUM(K$24:K$26)</f>
        <v>0</v>
      </c>
      <c r="L97" s="4">
        <f>SUM(L$24:L$26)</f>
        <v>0</v>
      </c>
      <c r="M97" s="4">
        <f>SUM(M$24:M$26)</f>
        <v>0</v>
      </c>
      <c r="N97" s="5">
        <f>SUM(N$24:N$26)</f>
        <v>44</v>
      </c>
    </row>
    <row r="98" spans="2:14" ht="13.95" customHeight="1" x14ac:dyDescent="0.2">
      <c r="B98" s="86"/>
      <c r="C98" s="64"/>
      <c r="D98" s="87"/>
      <c r="E98" s="15"/>
      <c r="F98" s="123"/>
      <c r="G98" s="149" t="s">
        <v>80</v>
      </c>
      <c r="H98" s="149"/>
      <c r="I98" s="13"/>
      <c r="J98" s="14"/>
      <c r="K98" s="4">
        <f>SUM(K28:K41)</f>
        <v>24835</v>
      </c>
      <c r="L98" s="4">
        <f>SUM(L$28:L$41)</f>
        <v>19179</v>
      </c>
      <c r="M98" s="4">
        <f>SUM(M$28:M$41)</f>
        <v>8175</v>
      </c>
      <c r="N98" s="5">
        <f>SUM(N$28:N$41)</f>
        <v>1275</v>
      </c>
    </row>
    <row r="99" spans="2:14" ht="13.95" customHeight="1" x14ac:dyDescent="0.2">
      <c r="B99" s="86"/>
      <c r="C99" s="64"/>
      <c r="D99" s="87"/>
      <c r="E99" s="15"/>
      <c r="F99" s="123"/>
      <c r="G99" s="149" t="s">
        <v>77</v>
      </c>
      <c r="H99" s="149"/>
      <c r="I99" s="13"/>
      <c r="J99" s="14"/>
      <c r="K99" s="4">
        <f>SUM(K$42:K$43)</f>
        <v>0</v>
      </c>
      <c r="L99" s="4">
        <f>SUM(L$42:L$43)</f>
        <v>0</v>
      </c>
      <c r="M99" s="4">
        <f>SUM(M$42:M$43)</f>
        <v>0</v>
      </c>
      <c r="N99" s="5">
        <f>SUM(N$42:N$43)</f>
        <v>0</v>
      </c>
    </row>
    <row r="100" spans="2:14" ht="13.95" customHeight="1" x14ac:dyDescent="0.2">
      <c r="B100" s="86"/>
      <c r="C100" s="64"/>
      <c r="D100" s="87"/>
      <c r="E100" s="15"/>
      <c r="F100" s="123"/>
      <c r="G100" s="149" t="s">
        <v>28</v>
      </c>
      <c r="H100" s="149"/>
      <c r="I100" s="13"/>
      <c r="J100" s="14"/>
      <c r="K100" s="4">
        <f>SUM(K$44:K$69)</f>
        <v>1516</v>
      </c>
      <c r="L100" s="4">
        <f>SUM(L$44:L$69)</f>
        <v>1724</v>
      </c>
      <c r="M100" s="4">
        <f>SUM(M$44:M$69)</f>
        <v>1975</v>
      </c>
      <c r="N100" s="5">
        <f>SUM(N$44:N$69)</f>
        <v>1638</v>
      </c>
    </row>
    <row r="101" spans="2:14" ht="13.95" customHeight="1" x14ac:dyDescent="0.2">
      <c r="B101" s="86"/>
      <c r="C101" s="64"/>
      <c r="D101" s="87"/>
      <c r="E101" s="15"/>
      <c r="F101" s="123"/>
      <c r="G101" s="149" t="s">
        <v>47</v>
      </c>
      <c r="H101" s="149"/>
      <c r="I101" s="13"/>
      <c r="J101" s="14"/>
      <c r="K101" s="4">
        <f>SUM(K$27:K$27,K$84:K$85)</f>
        <v>350</v>
      </c>
      <c r="L101" s="4">
        <f>SUM(L27:L27,L$84:L$85)</f>
        <v>425</v>
      </c>
      <c r="M101" s="4">
        <f>SUM(M27:M27,M$84:M$85)</f>
        <v>425</v>
      </c>
      <c r="N101" s="5">
        <f>SUM(N27:N27,N$84:N$85)</f>
        <v>635</v>
      </c>
    </row>
    <row r="102" spans="2:14" ht="13.95" customHeight="1" thickBot="1" x14ac:dyDescent="0.25">
      <c r="B102" s="88"/>
      <c r="C102" s="89"/>
      <c r="D102" s="90"/>
      <c r="E102" s="17"/>
      <c r="F102" s="9"/>
      <c r="G102" s="147" t="s">
        <v>44</v>
      </c>
      <c r="H102" s="147"/>
      <c r="I102" s="18"/>
      <c r="J102" s="19"/>
      <c r="K102" s="10">
        <f>SUM(K$70:K$83,K$86)</f>
        <v>202</v>
      </c>
      <c r="L102" s="10">
        <f>SUM(L$70:L$83,L$86)</f>
        <v>152</v>
      </c>
      <c r="M102" s="10">
        <f>SUM(M$70:M$83,M$86)</f>
        <v>201</v>
      </c>
      <c r="N102" s="11">
        <f>SUM(N$70:N$83,N$86)</f>
        <v>244</v>
      </c>
    </row>
    <row r="103" spans="2:14" ht="18" customHeight="1" thickTop="1" x14ac:dyDescent="0.2">
      <c r="B103" s="159" t="s">
        <v>48</v>
      </c>
      <c r="C103" s="160"/>
      <c r="D103" s="161"/>
      <c r="E103" s="91"/>
      <c r="F103" s="120"/>
      <c r="G103" s="162" t="s">
        <v>49</v>
      </c>
      <c r="H103" s="162"/>
      <c r="I103" s="120"/>
      <c r="J103" s="121"/>
      <c r="K103" s="35" t="s">
        <v>50</v>
      </c>
      <c r="L103" s="41"/>
      <c r="M103" s="41"/>
      <c r="N103" s="53"/>
    </row>
    <row r="104" spans="2:14" ht="18" customHeight="1" x14ac:dyDescent="0.2">
      <c r="B104" s="92"/>
      <c r="C104" s="93"/>
      <c r="D104" s="93"/>
      <c r="E104" s="94"/>
      <c r="F104" s="95"/>
      <c r="G104" s="96"/>
      <c r="H104" s="96"/>
      <c r="I104" s="95"/>
      <c r="J104" s="97"/>
      <c r="K104" s="36" t="s">
        <v>51</v>
      </c>
      <c r="L104" s="42"/>
      <c r="M104" s="42"/>
      <c r="N104" s="45"/>
    </row>
    <row r="105" spans="2:14" ht="18" customHeight="1" x14ac:dyDescent="0.2">
      <c r="B105" s="86"/>
      <c r="C105" s="64"/>
      <c r="D105" s="64"/>
      <c r="E105" s="98"/>
      <c r="F105" s="22"/>
      <c r="G105" s="163" t="s">
        <v>52</v>
      </c>
      <c r="H105" s="163"/>
      <c r="I105" s="118"/>
      <c r="J105" s="122"/>
      <c r="K105" s="37" t="s">
        <v>53</v>
      </c>
      <c r="L105" s="43"/>
      <c r="M105" s="47"/>
      <c r="N105" s="43"/>
    </row>
    <row r="106" spans="2:14" ht="18" customHeight="1" x14ac:dyDescent="0.2">
      <c r="B106" s="86"/>
      <c r="C106" s="64"/>
      <c r="D106" s="64"/>
      <c r="E106" s="99"/>
      <c r="F106" s="64"/>
      <c r="G106" s="100"/>
      <c r="H106" s="100"/>
      <c r="I106" s="93"/>
      <c r="J106" s="101"/>
      <c r="K106" s="38" t="s">
        <v>89</v>
      </c>
      <c r="L106" s="44"/>
      <c r="M106" s="26"/>
      <c r="N106" s="44"/>
    </row>
    <row r="107" spans="2:14" ht="18" customHeight="1" x14ac:dyDescent="0.2">
      <c r="B107" s="86"/>
      <c r="C107" s="64"/>
      <c r="D107" s="64"/>
      <c r="E107" s="99"/>
      <c r="F107" s="64"/>
      <c r="G107" s="100"/>
      <c r="H107" s="100"/>
      <c r="I107" s="93"/>
      <c r="J107" s="101"/>
      <c r="K107" s="38" t="s">
        <v>82</v>
      </c>
      <c r="L107" s="42"/>
      <c r="M107" s="26"/>
      <c r="N107" s="44"/>
    </row>
    <row r="108" spans="2:14" ht="18" customHeight="1" x14ac:dyDescent="0.2">
      <c r="B108" s="86"/>
      <c r="C108" s="64"/>
      <c r="D108" s="64"/>
      <c r="E108" s="98"/>
      <c r="F108" s="22"/>
      <c r="G108" s="163" t="s">
        <v>54</v>
      </c>
      <c r="H108" s="163"/>
      <c r="I108" s="118"/>
      <c r="J108" s="122"/>
      <c r="K108" s="37" t="s">
        <v>93</v>
      </c>
      <c r="L108" s="43"/>
      <c r="M108" s="47"/>
      <c r="N108" s="43"/>
    </row>
    <row r="109" spans="2:14" ht="18" customHeight="1" x14ac:dyDescent="0.2">
      <c r="B109" s="86"/>
      <c r="C109" s="64"/>
      <c r="D109" s="64"/>
      <c r="E109" s="99"/>
      <c r="F109" s="64"/>
      <c r="G109" s="100"/>
      <c r="H109" s="100"/>
      <c r="I109" s="93"/>
      <c r="J109" s="101"/>
      <c r="K109" s="38" t="s">
        <v>90</v>
      </c>
      <c r="L109" s="44"/>
      <c r="M109" s="26"/>
      <c r="N109" s="44"/>
    </row>
    <row r="110" spans="2:14" ht="18" customHeight="1" x14ac:dyDescent="0.2">
      <c r="B110" s="86"/>
      <c r="C110" s="64"/>
      <c r="D110" s="64"/>
      <c r="E110" s="99"/>
      <c r="F110" s="64"/>
      <c r="G110" s="100"/>
      <c r="H110" s="100"/>
      <c r="I110" s="93"/>
      <c r="J110" s="101"/>
      <c r="K110" s="38" t="s">
        <v>91</v>
      </c>
      <c r="L110" s="44"/>
      <c r="M110" s="44"/>
      <c r="N110" s="44"/>
    </row>
    <row r="111" spans="2:14" ht="18" customHeight="1" x14ac:dyDescent="0.2">
      <c r="B111" s="86"/>
      <c r="C111" s="64"/>
      <c r="D111" s="64"/>
      <c r="E111" s="78"/>
      <c r="F111" s="79"/>
      <c r="G111" s="96"/>
      <c r="H111" s="96"/>
      <c r="I111" s="95"/>
      <c r="J111" s="97"/>
      <c r="K111" s="38" t="s">
        <v>92</v>
      </c>
      <c r="L111" s="45"/>
      <c r="M111" s="42"/>
      <c r="N111" s="45"/>
    </row>
    <row r="112" spans="2:14" ht="18" customHeight="1" x14ac:dyDescent="0.2">
      <c r="B112" s="102"/>
      <c r="C112" s="79"/>
      <c r="D112" s="79"/>
      <c r="E112" s="15"/>
      <c r="F112" s="123"/>
      <c r="G112" s="149" t="s">
        <v>55</v>
      </c>
      <c r="H112" s="149"/>
      <c r="I112" s="13"/>
      <c r="J112" s="14"/>
      <c r="K112" s="27" t="s">
        <v>161</v>
      </c>
      <c r="L112" s="46"/>
      <c r="M112" s="48"/>
      <c r="N112" s="46"/>
    </row>
    <row r="113" spans="2:14" ht="18" customHeight="1" x14ac:dyDescent="0.2">
      <c r="B113" s="156" t="s">
        <v>56</v>
      </c>
      <c r="C113" s="157"/>
      <c r="D113" s="157"/>
      <c r="E113" s="22"/>
      <c r="F113" s="22"/>
      <c r="G113" s="22"/>
      <c r="H113" s="22"/>
      <c r="I113" s="22"/>
      <c r="J113" s="22"/>
      <c r="K113" s="22"/>
      <c r="L113" s="22"/>
      <c r="M113" s="22"/>
      <c r="N113" s="54"/>
    </row>
    <row r="114" spans="2:14" ht="14.1" customHeight="1" x14ac:dyDescent="0.2">
      <c r="B114" s="103"/>
      <c r="C114" s="39" t="s">
        <v>57</v>
      </c>
      <c r="D114" s="104"/>
      <c r="E114" s="39"/>
      <c r="F114" s="39"/>
      <c r="G114" s="39"/>
      <c r="H114" s="39"/>
      <c r="I114" s="39"/>
      <c r="J114" s="39"/>
      <c r="K114" s="39"/>
      <c r="L114" s="39"/>
      <c r="M114" s="39"/>
      <c r="N114" s="55"/>
    </row>
    <row r="115" spans="2:14" ht="14.1" customHeight="1" x14ac:dyDescent="0.2">
      <c r="B115" s="103"/>
      <c r="C115" s="39" t="s">
        <v>58</v>
      </c>
      <c r="D115" s="104"/>
      <c r="E115" s="39"/>
      <c r="F115" s="39"/>
      <c r="G115" s="39"/>
      <c r="H115" s="39"/>
      <c r="I115" s="39"/>
      <c r="J115" s="39"/>
      <c r="K115" s="39"/>
      <c r="L115" s="39"/>
      <c r="M115" s="39"/>
      <c r="N115" s="55"/>
    </row>
    <row r="116" spans="2:14" ht="14.1" customHeight="1" x14ac:dyDescent="0.2">
      <c r="B116" s="103"/>
      <c r="C116" s="39" t="s">
        <v>59</v>
      </c>
      <c r="D116" s="104"/>
      <c r="E116" s="39"/>
      <c r="F116" s="39"/>
      <c r="G116" s="39"/>
      <c r="H116" s="39"/>
      <c r="I116" s="39"/>
      <c r="J116" s="39"/>
      <c r="K116" s="39"/>
      <c r="L116" s="39"/>
      <c r="M116" s="39"/>
      <c r="N116" s="55"/>
    </row>
    <row r="117" spans="2:14" ht="14.1" customHeight="1" x14ac:dyDescent="0.2">
      <c r="B117" s="103"/>
      <c r="C117" s="39" t="s">
        <v>122</v>
      </c>
      <c r="D117" s="104"/>
      <c r="E117" s="39"/>
      <c r="F117" s="39"/>
      <c r="G117" s="39"/>
      <c r="H117" s="39"/>
      <c r="I117" s="39"/>
      <c r="J117" s="39"/>
      <c r="K117" s="39"/>
      <c r="L117" s="39"/>
      <c r="M117" s="39"/>
      <c r="N117" s="55"/>
    </row>
    <row r="118" spans="2:14" ht="14.1" customHeight="1" x14ac:dyDescent="0.2">
      <c r="B118" s="105"/>
      <c r="C118" s="39" t="s">
        <v>123</v>
      </c>
      <c r="D118" s="39"/>
      <c r="E118" s="39"/>
      <c r="F118" s="39"/>
      <c r="G118" s="39"/>
      <c r="H118" s="39"/>
      <c r="I118" s="39"/>
      <c r="J118" s="39"/>
      <c r="K118" s="39"/>
      <c r="L118" s="39"/>
      <c r="M118" s="39"/>
      <c r="N118" s="55"/>
    </row>
    <row r="119" spans="2:14" ht="14.1" customHeight="1" x14ac:dyDescent="0.2">
      <c r="B119" s="105"/>
      <c r="C119" s="39" t="s">
        <v>119</v>
      </c>
      <c r="D119" s="39"/>
      <c r="E119" s="39"/>
      <c r="F119" s="39"/>
      <c r="G119" s="39"/>
      <c r="H119" s="39"/>
      <c r="I119" s="39"/>
      <c r="J119" s="39"/>
      <c r="K119" s="39"/>
      <c r="L119" s="39"/>
      <c r="M119" s="39"/>
      <c r="N119" s="55"/>
    </row>
    <row r="120" spans="2:14" ht="14.1" customHeight="1" x14ac:dyDescent="0.2">
      <c r="B120" s="105"/>
      <c r="C120" s="39" t="s">
        <v>87</v>
      </c>
      <c r="D120" s="39"/>
      <c r="E120" s="39"/>
      <c r="F120" s="39"/>
      <c r="G120" s="39"/>
      <c r="H120" s="39"/>
      <c r="I120" s="39"/>
      <c r="J120" s="39"/>
      <c r="K120" s="39"/>
      <c r="L120" s="39"/>
      <c r="M120" s="39"/>
      <c r="N120" s="55"/>
    </row>
    <row r="121" spans="2:14" ht="14.1" customHeight="1" x14ac:dyDescent="0.2">
      <c r="B121" s="105"/>
      <c r="C121" s="39" t="s">
        <v>88</v>
      </c>
      <c r="D121" s="39"/>
      <c r="E121" s="39"/>
      <c r="F121" s="39"/>
      <c r="G121" s="39"/>
      <c r="H121" s="39"/>
      <c r="I121" s="39"/>
      <c r="J121" s="39"/>
      <c r="K121" s="39"/>
      <c r="L121" s="39"/>
      <c r="M121" s="39"/>
      <c r="N121" s="55"/>
    </row>
    <row r="122" spans="2:14" ht="14.1" customHeight="1" x14ac:dyDescent="0.2">
      <c r="B122" s="105"/>
      <c r="C122" s="39" t="s">
        <v>78</v>
      </c>
      <c r="D122" s="39"/>
      <c r="E122" s="39"/>
      <c r="F122" s="39"/>
      <c r="G122" s="39"/>
      <c r="H122" s="39"/>
      <c r="I122" s="39"/>
      <c r="J122" s="39"/>
      <c r="K122" s="39"/>
      <c r="L122" s="39"/>
      <c r="M122" s="39"/>
      <c r="N122" s="55"/>
    </row>
    <row r="123" spans="2:14" ht="14.1" customHeight="1" x14ac:dyDescent="0.2">
      <c r="B123" s="105"/>
      <c r="C123" s="39" t="s">
        <v>128</v>
      </c>
      <c r="D123" s="39"/>
      <c r="E123" s="39"/>
      <c r="F123" s="39"/>
      <c r="G123" s="39"/>
      <c r="H123" s="39"/>
      <c r="I123" s="39"/>
      <c r="J123" s="39"/>
      <c r="K123" s="39"/>
      <c r="L123" s="39"/>
      <c r="M123" s="39"/>
      <c r="N123" s="55"/>
    </row>
    <row r="124" spans="2:14" ht="14.1" customHeight="1" x14ac:dyDescent="0.2">
      <c r="B124" s="105"/>
      <c r="C124" s="39" t="s">
        <v>124</v>
      </c>
      <c r="D124" s="39"/>
      <c r="E124" s="39"/>
      <c r="F124" s="39"/>
      <c r="G124" s="39"/>
      <c r="H124" s="39"/>
      <c r="I124" s="39"/>
      <c r="J124" s="39"/>
      <c r="K124" s="39"/>
      <c r="L124" s="39"/>
      <c r="M124" s="39"/>
      <c r="N124" s="55"/>
    </row>
    <row r="125" spans="2:14" ht="14.1" customHeight="1" x14ac:dyDescent="0.2">
      <c r="B125" s="105"/>
      <c r="C125" s="39" t="s">
        <v>125</v>
      </c>
      <c r="D125" s="39"/>
      <c r="E125" s="39"/>
      <c r="F125" s="39"/>
      <c r="G125" s="39"/>
      <c r="H125" s="39"/>
      <c r="I125" s="39"/>
      <c r="J125" s="39"/>
      <c r="K125" s="39"/>
      <c r="L125" s="39"/>
      <c r="M125" s="39"/>
      <c r="N125" s="55"/>
    </row>
    <row r="126" spans="2:14" ht="14.1" customHeight="1" x14ac:dyDescent="0.2">
      <c r="B126" s="105"/>
      <c r="C126" s="39" t="s">
        <v>126</v>
      </c>
      <c r="D126" s="39"/>
      <c r="E126" s="39"/>
      <c r="F126" s="39"/>
      <c r="G126" s="39"/>
      <c r="H126" s="39"/>
      <c r="I126" s="39"/>
      <c r="J126" s="39"/>
      <c r="K126" s="39"/>
      <c r="L126" s="39"/>
      <c r="M126" s="39"/>
      <c r="N126" s="55"/>
    </row>
    <row r="127" spans="2:14" ht="14.1" customHeight="1" x14ac:dyDescent="0.2">
      <c r="B127" s="105"/>
      <c r="C127" s="39" t="s">
        <v>115</v>
      </c>
      <c r="D127" s="39"/>
      <c r="E127" s="39"/>
      <c r="F127" s="39"/>
      <c r="G127" s="39"/>
      <c r="H127" s="39"/>
      <c r="I127" s="39"/>
      <c r="J127" s="39"/>
      <c r="K127" s="39"/>
      <c r="L127" s="39"/>
      <c r="M127" s="39"/>
      <c r="N127" s="55"/>
    </row>
    <row r="128" spans="2:14" ht="14.1" customHeight="1" x14ac:dyDescent="0.2">
      <c r="B128" s="105"/>
      <c r="C128" s="39" t="s">
        <v>127</v>
      </c>
      <c r="D128" s="39"/>
      <c r="E128" s="39"/>
      <c r="F128" s="39"/>
      <c r="G128" s="39"/>
      <c r="H128" s="39"/>
      <c r="I128" s="39"/>
      <c r="J128" s="39"/>
      <c r="K128" s="39"/>
      <c r="L128" s="39"/>
      <c r="M128" s="39"/>
      <c r="N128" s="55"/>
    </row>
    <row r="129" spans="2:14" ht="14.1" customHeight="1" x14ac:dyDescent="0.2">
      <c r="B129" s="105"/>
      <c r="C129" s="39" t="s">
        <v>188</v>
      </c>
      <c r="D129" s="39"/>
      <c r="E129" s="39"/>
      <c r="F129" s="39"/>
      <c r="G129" s="39"/>
      <c r="H129" s="39"/>
      <c r="I129" s="39"/>
      <c r="J129" s="39"/>
      <c r="K129" s="39"/>
      <c r="L129" s="39"/>
      <c r="M129" s="39"/>
      <c r="N129" s="55"/>
    </row>
    <row r="130" spans="2:14" ht="14.1" customHeight="1" x14ac:dyDescent="0.2">
      <c r="B130" s="105"/>
      <c r="C130" s="39" t="s">
        <v>121</v>
      </c>
      <c r="D130" s="39"/>
      <c r="E130" s="39"/>
      <c r="F130" s="39"/>
      <c r="G130" s="39"/>
      <c r="H130" s="39"/>
      <c r="I130" s="39"/>
      <c r="J130" s="39"/>
      <c r="K130" s="39"/>
      <c r="L130" s="39"/>
      <c r="M130" s="39"/>
      <c r="N130" s="55"/>
    </row>
    <row r="131" spans="2:14" x14ac:dyDescent="0.2">
      <c r="B131" s="106"/>
      <c r="C131" s="39" t="s">
        <v>134</v>
      </c>
      <c r="N131" s="63"/>
    </row>
    <row r="132" spans="2:14" x14ac:dyDescent="0.2">
      <c r="B132" s="106"/>
      <c r="C132" s="39" t="s">
        <v>130</v>
      </c>
      <c r="N132" s="63"/>
    </row>
    <row r="133" spans="2:14" ht="14.1" customHeight="1" x14ac:dyDescent="0.2">
      <c r="B133" s="105"/>
      <c r="C133" s="39" t="s">
        <v>104</v>
      </c>
      <c r="D133" s="39"/>
      <c r="E133" s="39"/>
      <c r="F133" s="39"/>
      <c r="G133" s="39"/>
      <c r="H133" s="39"/>
      <c r="I133" s="39"/>
      <c r="J133" s="39"/>
      <c r="K133" s="39"/>
      <c r="L133" s="39"/>
      <c r="M133" s="39"/>
      <c r="N133" s="55"/>
    </row>
    <row r="134" spans="2:14" ht="18" customHeight="1" x14ac:dyDescent="0.2">
      <c r="B134" s="105"/>
      <c r="C134" s="39" t="s">
        <v>60</v>
      </c>
      <c r="D134" s="39"/>
      <c r="E134" s="39"/>
      <c r="F134" s="39"/>
      <c r="G134" s="39"/>
      <c r="H134" s="39"/>
      <c r="I134" s="39"/>
      <c r="J134" s="39"/>
      <c r="K134" s="39"/>
      <c r="L134" s="39"/>
      <c r="M134" s="39"/>
      <c r="N134" s="55"/>
    </row>
    <row r="135" spans="2:14" x14ac:dyDescent="0.2">
      <c r="B135" s="106"/>
      <c r="C135" s="39" t="s">
        <v>120</v>
      </c>
      <c r="N135" s="63"/>
    </row>
    <row r="136" spans="2:14" x14ac:dyDescent="0.2">
      <c r="B136" s="106"/>
      <c r="C136" s="39" t="s">
        <v>139</v>
      </c>
      <c r="N136" s="63"/>
    </row>
    <row r="137" spans="2:14" ht="13.8" thickBot="1" x14ac:dyDescent="0.25">
      <c r="B137" s="107"/>
      <c r="C137" s="40" t="s">
        <v>131</v>
      </c>
      <c r="D137" s="61"/>
      <c r="E137" s="61"/>
      <c r="F137" s="61"/>
      <c r="G137" s="61"/>
      <c r="H137" s="61"/>
      <c r="I137" s="61"/>
      <c r="J137" s="61"/>
      <c r="K137" s="61"/>
      <c r="L137" s="61"/>
      <c r="M137" s="61"/>
      <c r="N137" s="62"/>
    </row>
  </sheetData>
  <mergeCells count="27">
    <mergeCell ref="D9:F9"/>
    <mergeCell ref="D4:G4"/>
    <mergeCell ref="D5:G5"/>
    <mergeCell ref="D6:G6"/>
    <mergeCell ref="D7:F7"/>
    <mergeCell ref="D8:F8"/>
    <mergeCell ref="G100:H100"/>
    <mergeCell ref="G10:H10"/>
    <mergeCell ref="C84:D84"/>
    <mergeCell ref="D91:G91"/>
    <mergeCell ref="D92:G92"/>
    <mergeCell ref="B93:I93"/>
    <mergeCell ref="B94:D94"/>
    <mergeCell ref="G94:H94"/>
    <mergeCell ref="G95:H95"/>
    <mergeCell ref="G96:H96"/>
    <mergeCell ref="G97:H97"/>
    <mergeCell ref="G98:H98"/>
    <mergeCell ref="G99:H99"/>
    <mergeCell ref="G112:H112"/>
    <mergeCell ref="B113:D113"/>
    <mergeCell ref="G101:H101"/>
    <mergeCell ref="G102:H102"/>
    <mergeCell ref="B103:D103"/>
    <mergeCell ref="G103:H103"/>
    <mergeCell ref="G105:H105"/>
    <mergeCell ref="G108:H108"/>
  </mergeCells>
  <phoneticPr fontId="23"/>
  <conditionalFormatting sqref="O11:O86">
    <cfRule type="expression" dxfId="22"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7" max="16383" man="1"/>
  </rowBreaks>
  <colBreaks count="1" manualBreakCount="1">
    <brk id="2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B1:AC128"/>
  <sheetViews>
    <sheetView view="pageBreakPreview" zoomScale="75" zoomScaleNormal="75" zoomScaleSheetLayoutView="75" workbookViewId="0">
      <pane xSplit="10" ySplit="10" topLeftCell="K59"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439</v>
      </c>
      <c r="L5" s="29" t="str">
        <f>K5</f>
        <v>2023.1.16</v>
      </c>
      <c r="M5" s="29" t="str">
        <f>K5</f>
        <v>2023.1.16</v>
      </c>
      <c r="N5" s="113" t="str">
        <f>K5</f>
        <v>2023.1.16</v>
      </c>
    </row>
    <row r="6" spans="2:24" ht="18" customHeight="1" x14ac:dyDescent="0.2">
      <c r="B6" s="68"/>
      <c r="C6" s="123"/>
      <c r="D6" s="149" t="s">
        <v>3</v>
      </c>
      <c r="E6" s="149"/>
      <c r="F6" s="149"/>
      <c r="G6" s="149"/>
      <c r="H6" s="123"/>
      <c r="I6" s="123"/>
      <c r="J6" s="69"/>
      <c r="K6" s="108">
        <v>0.45833333333333331</v>
      </c>
      <c r="L6" s="108">
        <v>0.39652777777777781</v>
      </c>
      <c r="M6" s="108">
        <v>0.38055555555555554</v>
      </c>
      <c r="N6" s="109">
        <v>0.49513888888888885</v>
      </c>
    </row>
    <row r="7" spans="2:24" ht="18" customHeight="1" x14ac:dyDescent="0.2">
      <c r="B7" s="68"/>
      <c r="C7" s="123"/>
      <c r="D7" s="149" t="s">
        <v>4</v>
      </c>
      <c r="E7" s="150"/>
      <c r="F7" s="150"/>
      <c r="G7" s="70" t="s">
        <v>5</v>
      </c>
      <c r="H7" s="123"/>
      <c r="I7" s="123"/>
      <c r="J7" s="69"/>
      <c r="K7" s="110">
        <v>2.0499999999999998</v>
      </c>
      <c r="L7" s="110">
        <v>1.43</v>
      </c>
      <c r="M7" s="110">
        <v>1.46</v>
      </c>
      <c r="N7" s="111">
        <v>1.44</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t="s">
        <v>149</v>
      </c>
      <c r="L11" s="20" t="s">
        <v>437</v>
      </c>
      <c r="M11" s="20" t="s">
        <v>440</v>
      </c>
      <c r="N11" s="21" t="s">
        <v>441</v>
      </c>
      <c r="P11" t="s">
        <v>14</v>
      </c>
      <c r="Q11" t="e">
        <f t="shared" ref="Q11:T12" si="0">IF(K11="",0,VALUE(MID(K11,2,LEN(K11)-2)))</f>
        <v>#VALUE!</v>
      </c>
      <c r="R11">
        <f t="shared" si="0"/>
        <v>60</v>
      </c>
      <c r="S11">
        <f t="shared" si="0"/>
        <v>95</v>
      </c>
      <c r="T11">
        <f t="shared" si="0"/>
        <v>115</v>
      </c>
      <c r="U11">
        <f t="shared" ref="U11:X18" si="1">IF(K11="＋",0,IF(K11="(＋)",0,ABS(K11)))</f>
        <v>0</v>
      </c>
      <c r="V11">
        <f t="shared" si="1"/>
        <v>60</v>
      </c>
      <c r="W11">
        <f t="shared" si="1"/>
        <v>95</v>
      </c>
      <c r="X11">
        <f t="shared" si="1"/>
        <v>115</v>
      </c>
    </row>
    <row r="12" spans="2:24" ht="13.5" customHeight="1" x14ac:dyDescent="0.2">
      <c r="B12" s="1">
        <f>B11+1</f>
        <v>2</v>
      </c>
      <c r="C12" s="3"/>
      <c r="D12" s="6"/>
      <c r="E12" s="123"/>
      <c r="F12" s="123" t="s">
        <v>191</v>
      </c>
      <c r="G12" s="123"/>
      <c r="H12" s="123"/>
      <c r="I12" s="123"/>
      <c r="J12" s="123"/>
      <c r="K12" s="20" t="s">
        <v>151</v>
      </c>
      <c r="L12" s="20" t="s">
        <v>149</v>
      </c>
      <c r="M12" s="20" t="s">
        <v>151</v>
      </c>
      <c r="N12" s="21" t="s">
        <v>149</v>
      </c>
      <c r="P12" t="s">
        <v>14</v>
      </c>
      <c r="Q12">
        <f>IF(K12="",0,VALUE(MID(K12,2,LEN(K12)-2)))</f>
        <v>25</v>
      </c>
      <c r="R12" t="e">
        <f t="shared" si="0"/>
        <v>#VALUE!</v>
      </c>
      <c r="S12">
        <f t="shared" si="0"/>
        <v>25</v>
      </c>
      <c r="T12" t="e">
        <f t="shared" si="0"/>
        <v>#VALUE!</v>
      </c>
      <c r="U12">
        <f>IF(K12="＋",0,IF(K12="(＋)",0,ABS(K12)))</f>
        <v>25</v>
      </c>
      <c r="V12">
        <f t="shared" si="1"/>
        <v>0</v>
      </c>
      <c r="W12">
        <f t="shared" si="1"/>
        <v>25</v>
      </c>
      <c r="X12">
        <f t="shared" si="1"/>
        <v>0</v>
      </c>
    </row>
    <row r="13" spans="2:24" ht="13.95" customHeight="1" x14ac:dyDescent="0.2">
      <c r="B13" s="1">
        <f t="shared" ref="B13:B76" si="2">B12+1</f>
        <v>3</v>
      </c>
      <c r="C13" s="3"/>
      <c r="D13" s="6"/>
      <c r="E13" s="123"/>
      <c r="F13" s="123" t="s">
        <v>202</v>
      </c>
      <c r="G13" s="123"/>
      <c r="H13" s="123"/>
      <c r="I13" s="123"/>
      <c r="J13" s="123"/>
      <c r="K13" s="20"/>
      <c r="L13" s="20" t="s">
        <v>442</v>
      </c>
      <c r="M13" s="20" t="s">
        <v>443</v>
      </c>
      <c r="N13" s="21" t="s">
        <v>444</v>
      </c>
      <c r="P13" t="s">
        <v>14</v>
      </c>
      <c r="Q13">
        <f>IF(K13="",0,VALUE(MID(K13,2,LEN(K13)-2)))</f>
        <v>0</v>
      </c>
      <c r="R13" t="e">
        <f>IF(L13="",0,VALUE(MID(L13,2,LEN(L13)-2)))</f>
        <v>#VALUE!</v>
      </c>
      <c r="S13">
        <f>IF(M13="",0,VALUE(MID(M13,2,LEN(M13)-2)))</f>
        <v>3</v>
      </c>
      <c r="T13">
        <f>IF(N13="",0,VALUE(MID(N13,2,LEN(N13)-2)))</f>
        <v>6</v>
      </c>
      <c r="U13">
        <f>IF(K13="＋",0,IF(K13="(＋)",0,ABS(K13)))</f>
        <v>0</v>
      </c>
      <c r="V13">
        <f>IF(L13="＋",0,IF(L13="(＋)",0,ABS(L13)))</f>
        <v>78</v>
      </c>
      <c r="W13">
        <f>IF(M13="＋",0,IF(M13="(＋)",0,ABS(M13)))</f>
        <v>130</v>
      </c>
      <c r="X13">
        <f>IF(N13="＋",0,IF(N13="(＋)",0,ABS(N13)))</f>
        <v>162</v>
      </c>
    </row>
    <row r="14" spans="2:24" ht="13.5" customHeight="1" x14ac:dyDescent="0.2">
      <c r="B14" s="1">
        <f t="shared" si="2"/>
        <v>4</v>
      </c>
      <c r="C14" s="3"/>
      <c r="D14" s="6"/>
      <c r="E14" s="123"/>
      <c r="F14" s="123" t="s">
        <v>204</v>
      </c>
      <c r="G14" s="123"/>
      <c r="H14" s="123"/>
      <c r="I14" s="123"/>
      <c r="J14" s="123"/>
      <c r="K14" s="20"/>
      <c r="L14" s="20"/>
      <c r="M14" s="20"/>
      <c r="N14" s="21" t="s">
        <v>148</v>
      </c>
      <c r="P14" t="s">
        <v>14</v>
      </c>
      <c r="Q14">
        <f t="shared" ref="Q14:T15" si="3">IF(K14="",0,VALUE(MID(K14,2,LEN(K14)-2)))</f>
        <v>0</v>
      </c>
      <c r="R14">
        <f t="shared" si="3"/>
        <v>0</v>
      </c>
      <c r="S14">
        <f t="shared" si="3"/>
        <v>0</v>
      </c>
      <c r="T14" t="e">
        <f t="shared" si="3"/>
        <v>#VALUE!</v>
      </c>
      <c r="U14">
        <f t="shared" si="1"/>
        <v>0</v>
      </c>
      <c r="V14">
        <f t="shared" si="1"/>
        <v>0</v>
      </c>
      <c r="W14">
        <f t="shared" si="1"/>
        <v>0</v>
      </c>
      <c r="X14">
        <f t="shared" si="1"/>
        <v>0</v>
      </c>
    </row>
    <row r="15" spans="2:24" ht="13.95" customHeight="1" x14ac:dyDescent="0.2">
      <c r="B15" s="1">
        <f t="shared" si="2"/>
        <v>5</v>
      </c>
      <c r="C15" s="3"/>
      <c r="D15" s="6"/>
      <c r="E15" s="123"/>
      <c r="F15" s="123" t="s">
        <v>140</v>
      </c>
      <c r="G15" s="123"/>
      <c r="H15" s="123"/>
      <c r="I15" s="123"/>
      <c r="J15" s="123"/>
      <c r="K15" s="20" t="s">
        <v>151</v>
      </c>
      <c r="L15" s="20" t="s">
        <v>151</v>
      </c>
      <c r="M15" s="20" t="s">
        <v>151</v>
      </c>
      <c r="N15" s="21" t="s">
        <v>232</v>
      </c>
      <c r="P15" t="s">
        <v>14</v>
      </c>
      <c r="Q15">
        <f t="shared" si="3"/>
        <v>25</v>
      </c>
      <c r="R15">
        <f t="shared" si="3"/>
        <v>25</v>
      </c>
      <c r="S15">
        <f t="shared" si="3"/>
        <v>25</v>
      </c>
      <c r="T15">
        <f t="shared" si="3"/>
        <v>75</v>
      </c>
      <c r="U15">
        <f t="shared" si="1"/>
        <v>25</v>
      </c>
      <c r="V15">
        <f t="shared" si="1"/>
        <v>25</v>
      </c>
      <c r="W15">
        <f t="shared" si="1"/>
        <v>25</v>
      </c>
      <c r="X15">
        <f t="shared" si="1"/>
        <v>75</v>
      </c>
    </row>
    <row r="16" spans="2:24" ht="13.95" customHeight="1" x14ac:dyDescent="0.2">
      <c r="B16" s="1">
        <f t="shared" si="2"/>
        <v>6</v>
      </c>
      <c r="C16" s="3"/>
      <c r="D16" s="6"/>
      <c r="E16" s="123"/>
      <c r="F16" s="123" t="s">
        <v>357</v>
      </c>
      <c r="G16" s="123"/>
      <c r="H16" s="123"/>
      <c r="I16" s="123"/>
      <c r="J16" s="123"/>
      <c r="K16" s="20"/>
      <c r="L16" s="20"/>
      <c r="M16" s="20" t="s">
        <v>149</v>
      </c>
      <c r="N16" s="21"/>
      <c r="P16" t="s">
        <v>14</v>
      </c>
      <c r="Q16">
        <f>IF(K16="",0,VALUE(MID(K16,2,LEN(K16)-2)))</f>
        <v>0</v>
      </c>
      <c r="R16">
        <f>IF(L18="",0,VALUE(MID(L18,2,LEN(L18)-2)))</f>
        <v>0</v>
      </c>
      <c r="S16" t="e">
        <f>IF(M16="",0,VALUE(MID(M16,2,LEN(M16)-2)))</f>
        <v>#VALUE!</v>
      </c>
      <c r="T16">
        <f>IF(N16="",0,VALUE(MID(N16,2,LEN(N16)-2)))</f>
        <v>0</v>
      </c>
      <c r="U16">
        <f t="shared" si="1"/>
        <v>0</v>
      </c>
      <c r="V16">
        <f t="shared" si="1"/>
        <v>0</v>
      </c>
      <c r="W16">
        <f t="shared" si="1"/>
        <v>0</v>
      </c>
      <c r="X16">
        <f t="shared" si="1"/>
        <v>0</v>
      </c>
    </row>
    <row r="17" spans="2:24" ht="13.5" customHeight="1" x14ac:dyDescent="0.2">
      <c r="B17" s="1">
        <f t="shared" si="2"/>
        <v>7</v>
      </c>
      <c r="C17" s="3"/>
      <c r="D17" s="6"/>
      <c r="E17" s="123"/>
      <c r="F17" s="123" t="s">
        <v>109</v>
      </c>
      <c r="G17" s="123"/>
      <c r="H17" s="123"/>
      <c r="I17" s="123"/>
      <c r="J17" s="123"/>
      <c r="K17" s="20"/>
      <c r="L17" s="20"/>
      <c r="M17" s="20" t="s">
        <v>232</v>
      </c>
      <c r="N17" s="21" t="s">
        <v>149</v>
      </c>
      <c r="U17">
        <f t="shared" si="1"/>
        <v>0</v>
      </c>
      <c r="V17">
        <f t="shared" si="1"/>
        <v>0</v>
      </c>
      <c r="W17">
        <f t="shared" si="1"/>
        <v>75</v>
      </c>
      <c r="X17">
        <f t="shared" si="1"/>
        <v>0</v>
      </c>
    </row>
    <row r="18" spans="2:24" ht="13.5" customHeight="1" x14ac:dyDescent="0.2">
      <c r="B18" s="1">
        <f t="shared" si="2"/>
        <v>8</v>
      </c>
      <c r="C18" s="3"/>
      <c r="D18" s="6"/>
      <c r="E18" s="123"/>
      <c r="F18" s="123" t="s">
        <v>108</v>
      </c>
      <c r="G18" s="123"/>
      <c r="H18" s="123"/>
      <c r="I18" s="123"/>
      <c r="J18" s="123"/>
      <c r="K18" s="20" t="s">
        <v>149</v>
      </c>
      <c r="L18" s="20"/>
      <c r="M18" s="20" t="s">
        <v>151</v>
      </c>
      <c r="N18" s="21"/>
      <c r="P18" t="s">
        <v>14</v>
      </c>
      <c r="Q18" t="e">
        <f t="shared" ref="Q18:T18" si="4">IF(K18="",0,VALUE(MID(K18,2,LEN(K18)-2)))</f>
        <v>#VALUE!</v>
      </c>
      <c r="R18" t="e">
        <f>IF(#REF!="",0,VALUE(MID(#REF!,2,LEN(#REF!)-2)))</f>
        <v>#REF!</v>
      </c>
      <c r="S18">
        <f t="shared" si="4"/>
        <v>25</v>
      </c>
      <c r="T18">
        <f t="shared" si="4"/>
        <v>0</v>
      </c>
      <c r="U18">
        <f t="shared" si="1"/>
        <v>0</v>
      </c>
      <c r="V18">
        <f t="shared" si="1"/>
        <v>0</v>
      </c>
      <c r="W18">
        <f t="shared" si="1"/>
        <v>25</v>
      </c>
      <c r="X18">
        <f t="shared" si="1"/>
        <v>0</v>
      </c>
    </row>
    <row r="19" spans="2:24" ht="13.5" customHeight="1" x14ac:dyDescent="0.2">
      <c r="B19" s="1">
        <f t="shared" si="2"/>
        <v>9</v>
      </c>
      <c r="C19" s="2" t="s">
        <v>24</v>
      </c>
      <c r="D19" s="2" t="s">
        <v>25</v>
      </c>
      <c r="E19" s="123"/>
      <c r="F19" s="123" t="s">
        <v>107</v>
      </c>
      <c r="G19" s="123"/>
      <c r="H19" s="123"/>
      <c r="I19" s="123"/>
      <c r="J19" s="123"/>
      <c r="K19" s="24">
        <v>225</v>
      </c>
      <c r="L19" s="24">
        <v>450</v>
      </c>
      <c r="M19" s="24">
        <v>750</v>
      </c>
      <c r="N19" s="115">
        <v>425</v>
      </c>
      <c r="P19" s="81"/>
    </row>
    <row r="20" spans="2:24" ht="13.5" customHeight="1" x14ac:dyDescent="0.2">
      <c r="B20" s="1">
        <f t="shared" si="2"/>
        <v>10</v>
      </c>
      <c r="C20" s="2" t="s">
        <v>26</v>
      </c>
      <c r="D20" s="2" t="s">
        <v>27</v>
      </c>
      <c r="E20" s="123"/>
      <c r="F20" s="123" t="s">
        <v>95</v>
      </c>
      <c r="G20" s="123"/>
      <c r="H20" s="123"/>
      <c r="I20" s="123"/>
      <c r="J20" s="123"/>
      <c r="K20" s="24"/>
      <c r="L20" s="24" t="s">
        <v>148</v>
      </c>
      <c r="M20" s="24">
        <v>25</v>
      </c>
      <c r="N20" s="115">
        <v>25</v>
      </c>
      <c r="P20" s="81"/>
    </row>
    <row r="21" spans="2:24" ht="13.5" customHeight="1" x14ac:dyDescent="0.2">
      <c r="B21" s="1">
        <f t="shared" si="2"/>
        <v>11</v>
      </c>
      <c r="C21" s="2" t="s">
        <v>85</v>
      </c>
      <c r="D21" s="2" t="s">
        <v>16</v>
      </c>
      <c r="E21" s="123"/>
      <c r="F21" s="123" t="s">
        <v>445</v>
      </c>
      <c r="G21" s="123"/>
      <c r="H21" s="123"/>
      <c r="I21" s="123"/>
      <c r="J21" s="123"/>
      <c r="K21" s="24">
        <v>6</v>
      </c>
      <c r="L21" s="24"/>
      <c r="M21" s="24"/>
      <c r="N21" s="115">
        <v>27</v>
      </c>
    </row>
    <row r="22" spans="2:24" ht="14.85" customHeight="1" x14ac:dyDescent="0.2">
      <c r="B22" s="1">
        <f t="shared" si="2"/>
        <v>12</v>
      </c>
      <c r="C22" s="6"/>
      <c r="D22" s="6"/>
      <c r="E22" s="123"/>
      <c r="F22" s="123" t="s">
        <v>137</v>
      </c>
      <c r="G22" s="123"/>
      <c r="H22" s="123"/>
      <c r="I22" s="123"/>
      <c r="J22" s="123"/>
      <c r="K22" s="24">
        <v>25</v>
      </c>
      <c r="L22" s="24"/>
      <c r="M22" s="24" t="s">
        <v>148</v>
      </c>
      <c r="N22" s="115">
        <v>75</v>
      </c>
    </row>
    <row r="23" spans="2:24" ht="13.5" customHeight="1" x14ac:dyDescent="0.2">
      <c r="B23" s="1">
        <f t="shared" si="2"/>
        <v>13</v>
      </c>
      <c r="C23" s="6"/>
      <c r="D23" s="6"/>
      <c r="E23" s="123"/>
      <c r="F23" s="123" t="s">
        <v>446</v>
      </c>
      <c r="G23" s="123"/>
      <c r="H23" s="123"/>
      <c r="I23" s="123"/>
      <c r="J23" s="123"/>
      <c r="K23" s="24" t="s">
        <v>148</v>
      </c>
      <c r="L23" s="24"/>
      <c r="M23" s="24"/>
      <c r="N23" s="115" t="s">
        <v>148</v>
      </c>
    </row>
    <row r="24" spans="2:24" ht="13.95" customHeight="1" x14ac:dyDescent="0.2">
      <c r="B24" s="1">
        <f t="shared" si="2"/>
        <v>14</v>
      </c>
      <c r="C24" s="6"/>
      <c r="D24" s="2" t="s">
        <v>75</v>
      </c>
      <c r="E24" s="123"/>
      <c r="F24" s="123" t="s">
        <v>133</v>
      </c>
      <c r="G24" s="123"/>
      <c r="H24" s="123"/>
      <c r="I24" s="123"/>
      <c r="J24" s="123"/>
      <c r="K24" s="24"/>
      <c r="L24" s="24"/>
      <c r="M24" s="24"/>
      <c r="N24" s="116">
        <v>25</v>
      </c>
      <c r="U24">
        <f>COUNTA(K24:K24)</f>
        <v>0</v>
      </c>
      <c r="V24">
        <f>COUNTA(L24:L24)</f>
        <v>0</v>
      </c>
      <c r="W24">
        <f>COUNTA(M24:M24)</f>
        <v>0</v>
      </c>
      <c r="X24">
        <f>COUNTA(N24:N24)</f>
        <v>1</v>
      </c>
    </row>
    <row r="25" spans="2:24" ht="13.95" customHeight="1" x14ac:dyDescent="0.2">
      <c r="B25" s="1">
        <f t="shared" si="2"/>
        <v>15</v>
      </c>
      <c r="C25" s="6"/>
      <c r="D25" s="2" t="s">
        <v>17</v>
      </c>
      <c r="E25" s="123"/>
      <c r="F25" s="123" t="s">
        <v>105</v>
      </c>
      <c r="G25" s="123"/>
      <c r="H25" s="123"/>
      <c r="I25" s="123"/>
      <c r="J25" s="123"/>
      <c r="K25" s="24"/>
      <c r="L25" s="24">
        <v>36</v>
      </c>
      <c r="M25" s="24" t="s">
        <v>148</v>
      </c>
      <c r="N25" s="115">
        <v>6</v>
      </c>
    </row>
    <row r="26" spans="2:24" ht="13.5" customHeight="1" x14ac:dyDescent="0.2">
      <c r="B26" s="1">
        <f t="shared" si="2"/>
        <v>16</v>
      </c>
      <c r="C26" s="6"/>
      <c r="D26" s="6"/>
      <c r="E26" s="123"/>
      <c r="F26" s="123" t="s">
        <v>96</v>
      </c>
      <c r="G26" s="123"/>
      <c r="H26" s="123"/>
      <c r="I26" s="123"/>
      <c r="J26" s="123"/>
      <c r="K26" s="24">
        <v>75</v>
      </c>
      <c r="L26" s="24">
        <v>150</v>
      </c>
      <c r="M26" s="24">
        <v>925</v>
      </c>
      <c r="N26" s="115">
        <v>150</v>
      </c>
    </row>
    <row r="27" spans="2:24" ht="13.95" customHeight="1" x14ac:dyDescent="0.2">
      <c r="B27" s="1">
        <f t="shared" si="2"/>
        <v>17</v>
      </c>
      <c r="C27" s="6"/>
      <c r="D27" s="6"/>
      <c r="E27" s="123"/>
      <c r="F27" s="123" t="s">
        <v>97</v>
      </c>
      <c r="G27" s="123"/>
      <c r="H27" s="123"/>
      <c r="I27" s="123"/>
      <c r="J27" s="123"/>
      <c r="K27" s="24" t="s">
        <v>148</v>
      </c>
      <c r="L27" s="24">
        <v>150</v>
      </c>
      <c r="M27" s="24" t="s">
        <v>148</v>
      </c>
      <c r="N27" s="115" t="s">
        <v>148</v>
      </c>
    </row>
    <row r="28" spans="2:24" ht="13.95" customHeight="1" x14ac:dyDescent="0.2">
      <c r="B28" s="1">
        <f t="shared" si="2"/>
        <v>18</v>
      </c>
      <c r="C28" s="6"/>
      <c r="D28" s="6"/>
      <c r="E28" s="123"/>
      <c r="F28" s="123" t="s">
        <v>117</v>
      </c>
      <c r="G28" s="123"/>
      <c r="H28" s="123"/>
      <c r="I28" s="123"/>
      <c r="J28" s="123"/>
      <c r="K28" s="24" t="s">
        <v>148</v>
      </c>
      <c r="L28" s="24"/>
      <c r="M28" s="24"/>
      <c r="N28" s="115"/>
    </row>
    <row r="29" spans="2:24" ht="13.95" customHeight="1" x14ac:dyDescent="0.2">
      <c r="B29" s="1">
        <f t="shared" si="2"/>
        <v>19</v>
      </c>
      <c r="C29" s="6"/>
      <c r="D29" s="6"/>
      <c r="E29" s="123"/>
      <c r="F29" s="123" t="s">
        <v>289</v>
      </c>
      <c r="G29" s="123"/>
      <c r="H29" s="123"/>
      <c r="I29" s="123"/>
      <c r="J29" s="123"/>
      <c r="K29" s="24"/>
      <c r="L29" s="24">
        <v>25</v>
      </c>
      <c r="M29" s="24"/>
      <c r="N29" s="115"/>
    </row>
    <row r="30" spans="2:24" ht="13.5" customHeight="1" x14ac:dyDescent="0.2">
      <c r="B30" s="1">
        <f t="shared" si="2"/>
        <v>20</v>
      </c>
      <c r="C30" s="6"/>
      <c r="D30" s="6"/>
      <c r="E30" s="123"/>
      <c r="F30" s="123" t="s">
        <v>18</v>
      </c>
      <c r="G30" s="123"/>
      <c r="H30" s="123"/>
      <c r="I30" s="123"/>
      <c r="J30" s="123"/>
      <c r="K30" s="24">
        <v>275</v>
      </c>
      <c r="L30" s="24">
        <v>275</v>
      </c>
      <c r="M30" s="24">
        <v>1200</v>
      </c>
      <c r="N30" s="115">
        <v>1450</v>
      </c>
    </row>
    <row r="31" spans="2:24" ht="13.5" customHeight="1" x14ac:dyDescent="0.2">
      <c r="B31" s="1">
        <f t="shared" si="2"/>
        <v>21</v>
      </c>
      <c r="C31" s="6"/>
      <c r="D31" s="6"/>
      <c r="E31" s="123"/>
      <c r="F31" s="123" t="s">
        <v>98</v>
      </c>
      <c r="G31" s="123"/>
      <c r="H31" s="123"/>
      <c r="I31" s="123"/>
      <c r="J31" s="123"/>
      <c r="K31" s="24" t="s">
        <v>148</v>
      </c>
      <c r="L31" s="24"/>
      <c r="M31" s="24" t="s">
        <v>148</v>
      </c>
      <c r="N31" s="115"/>
    </row>
    <row r="32" spans="2:24" ht="13.5" customHeight="1" x14ac:dyDescent="0.2">
      <c r="B32" s="1">
        <f t="shared" si="2"/>
        <v>22</v>
      </c>
      <c r="C32" s="6"/>
      <c r="D32" s="6"/>
      <c r="E32" s="123"/>
      <c r="F32" s="123" t="s">
        <v>99</v>
      </c>
      <c r="G32" s="123"/>
      <c r="H32" s="123"/>
      <c r="I32" s="123"/>
      <c r="J32" s="123"/>
      <c r="K32" s="24" t="s">
        <v>148</v>
      </c>
      <c r="L32" s="24">
        <v>50</v>
      </c>
      <c r="M32" s="24">
        <v>125</v>
      </c>
      <c r="N32" s="115" t="s">
        <v>148</v>
      </c>
    </row>
    <row r="33" spans="2:29" ht="13.5" customHeight="1" x14ac:dyDescent="0.2">
      <c r="B33" s="1">
        <f t="shared" si="2"/>
        <v>23</v>
      </c>
      <c r="C33" s="6"/>
      <c r="D33" s="6"/>
      <c r="E33" s="123"/>
      <c r="F33" s="123" t="s">
        <v>447</v>
      </c>
      <c r="G33" s="123"/>
      <c r="H33" s="123"/>
      <c r="I33" s="123"/>
      <c r="J33" s="123"/>
      <c r="K33" s="24"/>
      <c r="L33" s="24" t="s">
        <v>148</v>
      </c>
      <c r="M33" s="24"/>
      <c r="N33" s="115"/>
    </row>
    <row r="34" spans="2:29" ht="13.5" customHeight="1" x14ac:dyDescent="0.2">
      <c r="B34" s="1">
        <f t="shared" si="2"/>
        <v>24</v>
      </c>
      <c r="C34" s="6"/>
      <c r="D34" s="6"/>
      <c r="E34" s="123"/>
      <c r="F34" s="123" t="s">
        <v>19</v>
      </c>
      <c r="G34" s="123"/>
      <c r="H34" s="123"/>
      <c r="I34" s="123"/>
      <c r="J34" s="123"/>
      <c r="K34" s="24"/>
      <c r="L34" s="24">
        <v>275</v>
      </c>
      <c r="M34" s="24" t="s">
        <v>148</v>
      </c>
      <c r="N34" s="115"/>
    </row>
    <row r="35" spans="2:29" ht="13.95" customHeight="1" x14ac:dyDescent="0.2">
      <c r="B35" s="1">
        <f t="shared" si="2"/>
        <v>25</v>
      </c>
      <c r="C35" s="6"/>
      <c r="D35" s="6"/>
      <c r="E35" s="123"/>
      <c r="F35" s="123" t="s">
        <v>214</v>
      </c>
      <c r="G35" s="123"/>
      <c r="H35" s="123"/>
      <c r="I35" s="123"/>
      <c r="J35" s="123"/>
      <c r="K35" s="24">
        <v>100</v>
      </c>
      <c r="L35" s="24"/>
      <c r="M35" s="24"/>
      <c r="N35" s="115"/>
    </row>
    <row r="36" spans="2:29" ht="13.5" customHeight="1" x14ac:dyDescent="0.2">
      <c r="B36" s="1">
        <f t="shared" si="2"/>
        <v>26</v>
      </c>
      <c r="C36" s="6"/>
      <c r="D36" s="6"/>
      <c r="E36" s="123"/>
      <c r="F36" s="123" t="s">
        <v>169</v>
      </c>
      <c r="G36" s="123"/>
      <c r="H36" s="123"/>
      <c r="I36" s="123"/>
      <c r="J36" s="123"/>
      <c r="K36" s="24"/>
      <c r="L36" s="24" t="s">
        <v>148</v>
      </c>
      <c r="M36" s="24"/>
      <c r="N36" s="115"/>
    </row>
    <row r="37" spans="2:29" ht="13.5" customHeight="1" x14ac:dyDescent="0.2">
      <c r="B37" s="1">
        <f t="shared" si="2"/>
        <v>27</v>
      </c>
      <c r="C37" s="6"/>
      <c r="D37" s="6"/>
      <c r="E37" s="123"/>
      <c r="F37" s="123" t="s">
        <v>118</v>
      </c>
      <c r="G37" s="123"/>
      <c r="H37" s="123"/>
      <c r="I37" s="123"/>
      <c r="J37" s="123"/>
      <c r="K37" s="24">
        <v>250</v>
      </c>
      <c r="L37" s="24">
        <v>1000</v>
      </c>
      <c r="M37" s="24">
        <v>1400</v>
      </c>
      <c r="N37" s="115">
        <v>1400</v>
      </c>
    </row>
    <row r="38" spans="2:29" ht="13.95" customHeight="1" x14ac:dyDescent="0.2">
      <c r="B38" s="1">
        <f t="shared" si="2"/>
        <v>28</v>
      </c>
      <c r="C38" s="6"/>
      <c r="D38" s="6"/>
      <c r="E38" s="123"/>
      <c r="F38" s="123" t="s">
        <v>154</v>
      </c>
      <c r="G38" s="123"/>
      <c r="H38" s="123"/>
      <c r="I38" s="123"/>
      <c r="J38" s="123"/>
      <c r="K38" s="24" t="s">
        <v>148</v>
      </c>
      <c r="L38" s="24">
        <v>25</v>
      </c>
      <c r="M38" s="24"/>
      <c r="N38" s="115"/>
    </row>
    <row r="39" spans="2:29" ht="13.95" customHeight="1" x14ac:dyDescent="0.2">
      <c r="B39" s="1">
        <f t="shared" si="2"/>
        <v>29</v>
      </c>
      <c r="C39" s="6"/>
      <c r="D39" s="6"/>
      <c r="E39" s="123"/>
      <c r="F39" s="123" t="s">
        <v>20</v>
      </c>
      <c r="G39" s="123"/>
      <c r="H39" s="123"/>
      <c r="I39" s="123"/>
      <c r="J39" s="123"/>
      <c r="K39" s="24">
        <v>800</v>
      </c>
      <c r="L39" s="24">
        <v>125</v>
      </c>
      <c r="M39" s="24">
        <v>450</v>
      </c>
      <c r="N39" s="115">
        <v>100</v>
      </c>
    </row>
    <row r="40" spans="2:29" ht="13.5" customHeight="1" x14ac:dyDescent="0.2">
      <c r="B40" s="1">
        <f t="shared" si="2"/>
        <v>30</v>
      </c>
      <c r="C40" s="6"/>
      <c r="D40" s="6"/>
      <c r="E40" s="123"/>
      <c r="F40" s="123" t="s">
        <v>21</v>
      </c>
      <c r="G40" s="123"/>
      <c r="H40" s="123"/>
      <c r="I40" s="123"/>
      <c r="J40" s="123"/>
      <c r="K40" s="24">
        <v>15750</v>
      </c>
      <c r="L40" s="24">
        <v>26750</v>
      </c>
      <c r="M40" s="56">
        <v>24750</v>
      </c>
      <c r="N40" s="60">
        <v>3000</v>
      </c>
    </row>
    <row r="41" spans="2:29" ht="13.95" customHeight="1" x14ac:dyDescent="0.2">
      <c r="B41" s="1">
        <f t="shared" si="2"/>
        <v>31</v>
      </c>
      <c r="C41" s="6"/>
      <c r="D41" s="6"/>
      <c r="E41" s="123"/>
      <c r="F41" s="123" t="s">
        <v>22</v>
      </c>
      <c r="G41" s="123"/>
      <c r="H41" s="123"/>
      <c r="I41" s="123"/>
      <c r="J41" s="123"/>
      <c r="K41" s="24"/>
      <c r="L41" s="24"/>
      <c r="M41" s="24" t="s">
        <v>148</v>
      </c>
      <c r="N41" s="115">
        <v>25</v>
      </c>
    </row>
    <row r="42" spans="2:29" ht="13.5" customHeight="1" x14ac:dyDescent="0.2">
      <c r="B42" s="1">
        <f t="shared" si="2"/>
        <v>32</v>
      </c>
      <c r="C42" s="2" t="s">
        <v>76</v>
      </c>
      <c r="D42" s="2" t="s">
        <v>77</v>
      </c>
      <c r="E42" s="123"/>
      <c r="F42" s="123" t="s">
        <v>94</v>
      </c>
      <c r="G42" s="123"/>
      <c r="H42" s="123"/>
      <c r="I42" s="123"/>
      <c r="J42" s="123"/>
      <c r="K42" s="24" t="s">
        <v>148</v>
      </c>
      <c r="L42" s="24" t="s">
        <v>148</v>
      </c>
      <c r="M42" s="24" t="s">
        <v>148</v>
      </c>
      <c r="N42" s="115" t="s">
        <v>148</v>
      </c>
    </row>
    <row r="43" spans="2:29" ht="13.95" customHeight="1" x14ac:dyDescent="0.2">
      <c r="B43" s="1">
        <f t="shared" si="2"/>
        <v>33</v>
      </c>
      <c r="C43" s="6"/>
      <c r="D43" s="6"/>
      <c r="E43" s="123"/>
      <c r="F43" s="123" t="s">
        <v>143</v>
      </c>
      <c r="G43" s="123"/>
      <c r="H43" s="123"/>
      <c r="I43" s="123"/>
      <c r="J43" s="123"/>
      <c r="K43" s="24" t="s">
        <v>148</v>
      </c>
      <c r="L43" s="24"/>
      <c r="M43" s="24"/>
      <c r="N43" s="115" t="s">
        <v>148</v>
      </c>
    </row>
    <row r="44" spans="2:29" ht="13.95" customHeight="1" x14ac:dyDescent="0.2">
      <c r="B44" s="1">
        <f t="shared" si="2"/>
        <v>34</v>
      </c>
      <c r="C44" s="6"/>
      <c r="D44" s="6"/>
      <c r="E44" s="123"/>
      <c r="F44" s="123" t="s">
        <v>361</v>
      </c>
      <c r="G44" s="123"/>
      <c r="H44" s="123"/>
      <c r="I44" s="123"/>
      <c r="J44" s="123"/>
      <c r="K44" s="24" t="s">
        <v>148</v>
      </c>
      <c r="L44" s="24"/>
      <c r="M44" s="24"/>
      <c r="N44" s="115"/>
      <c r="U44">
        <f>COUNTA(K42:K44)</f>
        <v>3</v>
      </c>
      <c r="V44">
        <f>COUNTA(L42:L44)</f>
        <v>1</v>
      </c>
      <c r="W44">
        <f>COUNTA(M42:M44)</f>
        <v>1</v>
      </c>
      <c r="X44">
        <f>COUNTA(N42:N44)</f>
        <v>2</v>
      </c>
    </row>
    <row r="45" spans="2:29" ht="13.95" customHeight="1" x14ac:dyDescent="0.2">
      <c r="B45" s="1">
        <f t="shared" si="2"/>
        <v>35</v>
      </c>
      <c r="C45" s="2" t="s">
        <v>86</v>
      </c>
      <c r="D45" s="2" t="s">
        <v>28</v>
      </c>
      <c r="E45" s="123"/>
      <c r="F45" s="123" t="s">
        <v>438</v>
      </c>
      <c r="G45" s="123"/>
      <c r="H45" s="123"/>
      <c r="I45" s="123"/>
      <c r="J45" s="123"/>
      <c r="K45" s="24"/>
      <c r="L45" s="24"/>
      <c r="M45" s="24"/>
      <c r="N45" s="115" t="s">
        <v>148</v>
      </c>
      <c r="Y45" s="125"/>
    </row>
    <row r="46" spans="2:29" ht="13.95" customHeight="1" x14ac:dyDescent="0.2">
      <c r="B46" s="1">
        <f t="shared" si="2"/>
        <v>36</v>
      </c>
      <c r="C46" s="6"/>
      <c r="D46" s="6"/>
      <c r="E46" s="123"/>
      <c r="F46" s="123" t="s">
        <v>171</v>
      </c>
      <c r="G46" s="123"/>
      <c r="H46" s="123"/>
      <c r="I46" s="123"/>
      <c r="J46" s="123"/>
      <c r="K46" s="24" t="s">
        <v>148</v>
      </c>
      <c r="L46" s="24" t="s">
        <v>148</v>
      </c>
      <c r="M46" s="24" t="s">
        <v>148</v>
      </c>
      <c r="N46" s="115" t="s">
        <v>148</v>
      </c>
      <c r="Y46" s="125"/>
    </row>
    <row r="47" spans="2:29" ht="13.95" customHeight="1" x14ac:dyDescent="0.2">
      <c r="B47" s="1">
        <f t="shared" si="2"/>
        <v>37</v>
      </c>
      <c r="C47" s="6"/>
      <c r="D47" s="6"/>
      <c r="E47" s="123"/>
      <c r="F47" s="123" t="s">
        <v>136</v>
      </c>
      <c r="G47" s="123"/>
      <c r="H47" s="123"/>
      <c r="I47" s="123"/>
      <c r="J47" s="123"/>
      <c r="K47" s="24">
        <v>25</v>
      </c>
      <c r="L47" s="24"/>
      <c r="M47" s="24"/>
      <c r="N47" s="115">
        <v>75</v>
      </c>
      <c r="U47" s="126">
        <f>COUNTA($K11:$K48)</f>
        <v>25</v>
      </c>
      <c r="V47" s="126">
        <f>COUNTA($L11:$L48)</f>
        <v>22</v>
      </c>
      <c r="W47" s="126">
        <f>COUNTA($M11:$M48)</f>
        <v>23</v>
      </c>
      <c r="X47" s="126">
        <f>COUNTA($N11:$N48)</f>
        <v>26</v>
      </c>
      <c r="Y47" s="126"/>
      <c r="Z47" s="126"/>
      <c r="AA47" s="126"/>
      <c r="AB47" s="126"/>
      <c r="AC47" s="125"/>
    </row>
    <row r="48" spans="2:29" ht="13.95" customHeight="1" x14ac:dyDescent="0.2">
      <c r="B48" s="1">
        <f t="shared" si="2"/>
        <v>38</v>
      </c>
      <c r="C48" s="6"/>
      <c r="D48" s="6"/>
      <c r="E48" s="123"/>
      <c r="F48" s="123" t="s">
        <v>29</v>
      </c>
      <c r="G48" s="123"/>
      <c r="H48" s="123"/>
      <c r="I48" s="123"/>
      <c r="J48" s="123"/>
      <c r="K48" s="24">
        <v>25</v>
      </c>
      <c r="L48" s="24">
        <v>25</v>
      </c>
      <c r="M48" s="24"/>
      <c r="N48" s="115"/>
      <c r="Y48" s="125"/>
    </row>
    <row r="49" spans="2:25" ht="13.95" customHeight="1" x14ac:dyDescent="0.2">
      <c r="B49" s="1">
        <f t="shared" si="2"/>
        <v>39</v>
      </c>
      <c r="C49" s="6"/>
      <c r="D49" s="6"/>
      <c r="E49" s="123"/>
      <c r="F49" s="123" t="s">
        <v>363</v>
      </c>
      <c r="G49" s="123"/>
      <c r="H49" s="123"/>
      <c r="I49" s="123"/>
      <c r="J49" s="123"/>
      <c r="K49" s="24"/>
      <c r="L49" s="24"/>
      <c r="M49" s="24">
        <v>1</v>
      </c>
      <c r="N49" s="115"/>
      <c r="Y49" s="127"/>
    </row>
    <row r="50" spans="2:25" ht="13.95" customHeight="1" x14ac:dyDescent="0.2">
      <c r="B50" s="1">
        <f t="shared" si="2"/>
        <v>40</v>
      </c>
      <c r="C50" s="6"/>
      <c r="D50" s="6"/>
      <c r="E50" s="123"/>
      <c r="F50" s="123" t="s">
        <v>155</v>
      </c>
      <c r="G50" s="123"/>
      <c r="H50" s="123"/>
      <c r="I50" s="123"/>
      <c r="J50" s="123"/>
      <c r="K50" s="24">
        <v>50</v>
      </c>
      <c r="L50" s="24"/>
      <c r="M50" s="24"/>
      <c r="N50" s="115"/>
      <c r="Y50" s="125"/>
    </row>
    <row r="51" spans="2:25" ht="13.5" customHeight="1" x14ac:dyDescent="0.2">
      <c r="B51" s="1">
        <f t="shared" si="2"/>
        <v>41</v>
      </c>
      <c r="C51" s="6"/>
      <c r="D51" s="6"/>
      <c r="E51" s="123"/>
      <c r="F51" s="123" t="s">
        <v>100</v>
      </c>
      <c r="G51" s="123"/>
      <c r="H51" s="123"/>
      <c r="I51" s="123"/>
      <c r="J51" s="123"/>
      <c r="K51" s="24">
        <v>100</v>
      </c>
      <c r="L51" s="24">
        <v>700</v>
      </c>
      <c r="M51" s="24"/>
      <c r="N51" s="115">
        <v>300</v>
      </c>
      <c r="Y51" s="127"/>
    </row>
    <row r="52" spans="2:25" ht="13.95" customHeight="1" x14ac:dyDescent="0.2">
      <c r="B52" s="1">
        <f t="shared" si="2"/>
        <v>42</v>
      </c>
      <c r="C52" s="6"/>
      <c r="D52" s="6"/>
      <c r="E52" s="123"/>
      <c r="F52" s="123" t="s">
        <v>222</v>
      </c>
      <c r="G52" s="123"/>
      <c r="H52" s="123"/>
      <c r="I52" s="123"/>
      <c r="J52" s="123"/>
      <c r="K52" s="24"/>
      <c r="L52" s="128"/>
      <c r="M52" s="24">
        <v>50</v>
      </c>
      <c r="N52" s="115"/>
      <c r="Y52" s="125"/>
    </row>
    <row r="53" spans="2:25" ht="13.95" customHeight="1" x14ac:dyDescent="0.2">
      <c r="B53" s="1">
        <f t="shared" si="2"/>
        <v>43</v>
      </c>
      <c r="C53" s="6"/>
      <c r="D53" s="6"/>
      <c r="E53" s="123"/>
      <c r="F53" s="123" t="s">
        <v>101</v>
      </c>
      <c r="G53" s="123"/>
      <c r="H53" s="123"/>
      <c r="I53" s="123"/>
      <c r="J53" s="123"/>
      <c r="K53" s="24">
        <v>100</v>
      </c>
      <c r="L53" s="24">
        <v>350</v>
      </c>
      <c r="M53" s="24">
        <v>100</v>
      </c>
      <c r="N53" s="115">
        <v>300</v>
      </c>
      <c r="Y53" s="125"/>
    </row>
    <row r="54" spans="2:25" ht="13.5" customHeight="1" x14ac:dyDescent="0.2">
      <c r="B54" s="1">
        <f t="shared" si="2"/>
        <v>44</v>
      </c>
      <c r="C54" s="6"/>
      <c r="D54" s="6"/>
      <c r="E54" s="123"/>
      <c r="F54" s="123" t="s">
        <v>102</v>
      </c>
      <c r="G54" s="123"/>
      <c r="H54" s="123"/>
      <c r="I54" s="123"/>
      <c r="J54" s="123"/>
      <c r="K54" s="24"/>
      <c r="L54" s="24"/>
      <c r="M54" s="24" t="s">
        <v>148</v>
      </c>
      <c r="N54" s="115">
        <v>50</v>
      </c>
      <c r="Y54" s="125"/>
    </row>
    <row r="55" spans="2:25" ht="13.95" customHeight="1" x14ac:dyDescent="0.2">
      <c r="B55" s="1">
        <f t="shared" si="2"/>
        <v>45</v>
      </c>
      <c r="C55" s="6"/>
      <c r="D55" s="6"/>
      <c r="E55" s="123"/>
      <c r="F55" s="123" t="s">
        <v>142</v>
      </c>
      <c r="G55" s="123"/>
      <c r="H55" s="123"/>
      <c r="I55" s="123"/>
      <c r="J55" s="123"/>
      <c r="K55" s="24"/>
      <c r="L55" s="24" t="s">
        <v>148</v>
      </c>
      <c r="M55" s="24"/>
      <c r="N55" s="115"/>
      <c r="Y55" s="125"/>
    </row>
    <row r="56" spans="2:25" ht="13.5" customHeight="1" x14ac:dyDescent="0.2">
      <c r="B56" s="1">
        <f t="shared" si="2"/>
        <v>46</v>
      </c>
      <c r="C56" s="6"/>
      <c r="D56" s="6"/>
      <c r="E56" s="123"/>
      <c r="F56" s="123" t="s">
        <v>175</v>
      </c>
      <c r="G56" s="123"/>
      <c r="H56" s="123"/>
      <c r="I56" s="123"/>
      <c r="J56" s="123"/>
      <c r="K56" s="24"/>
      <c r="L56" s="24"/>
      <c r="M56" s="24">
        <v>16</v>
      </c>
      <c r="N56" s="115"/>
      <c r="Y56" s="125"/>
    </row>
    <row r="57" spans="2:25" ht="13.5" customHeight="1" x14ac:dyDescent="0.2">
      <c r="B57" s="1">
        <f t="shared" si="2"/>
        <v>47</v>
      </c>
      <c r="C57" s="6"/>
      <c r="D57" s="6"/>
      <c r="E57" s="123"/>
      <c r="F57" s="123" t="s">
        <v>30</v>
      </c>
      <c r="G57" s="123"/>
      <c r="H57" s="123"/>
      <c r="I57" s="123"/>
      <c r="J57" s="123"/>
      <c r="K57" s="24" t="s">
        <v>148</v>
      </c>
      <c r="L57" s="24"/>
      <c r="M57" s="24">
        <v>16</v>
      </c>
      <c r="N57" s="115" t="s">
        <v>148</v>
      </c>
      <c r="Y57" s="125"/>
    </row>
    <row r="58" spans="2:25" ht="13.95" customHeight="1" x14ac:dyDescent="0.2">
      <c r="B58" s="1">
        <f t="shared" si="2"/>
        <v>48</v>
      </c>
      <c r="C58" s="6"/>
      <c r="D58" s="6"/>
      <c r="E58" s="123"/>
      <c r="F58" s="123" t="s">
        <v>177</v>
      </c>
      <c r="G58" s="123"/>
      <c r="H58" s="123"/>
      <c r="I58" s="123"/>
      <c r="J58" s="123"/>
      <c r="K58" s="24"/>
      <c r="L58" s="24" t="s">
        <v>148</v>
      </c>
      <c r="M58" s="24"/>
      <c r="N58" s="115"/>
      <c r="Y58" s="125"/>
    </row>
    <row r="59" spans="2:25" ht="13.95" customHeight="1" x14ac:dyDescent="0.2">
      <c r="B59" s="1">
        <f t="shared" si="2"/>
        <v>49</v>
      </c>
      <c r="C59" s="6"/>
      <c r="D59" s="6"/>
      <c r="E59" s="123"/>
      <c r="F59" s="123" t="s">
        <v>81</v>
      </c>
      <c r="G59" s="123"/>
      <c r="H59" s="123"/>
      <c r="I59" s="123"/>
      <c r="J59" s="123"/>
      <c r="K59" s="24"/>
      <c r="L59" s="24"/>
      <c r="M59" s="24">
        <v>200</v>
      </c>
      <c r="N59" s="115" t="s">
        <v>148</v>
      </c>
      <c r="Y59" s="125"/>
    </row>
    <row r="60" spans="2:25" ht="13.5" customHeight="1" x14ac:dyDescent="0.2">
      <c r="B60" s="1">
        <f t="shared" si="2"/>
        <v>50</v>
      </c>
      <c r="C60" s="6"/>
      <c r="D60" s="6"/>
      <c r="E60" s="123"/>
      <c r="F60" s="123" t="s">
        <v>103</v>
      </c>
      <c r="G60" s="123"/>
      <c r="H60" s="123"/>
      <c r="I60" s="123"/>
      <c r="J60" s="123"/>
      <c r="K60" s="24">
        <v>200</v>
      </c>
      <c r="L60" s="24">
        <v>700</v>
      </c>
      <c r="M60" s="24">
        <v>250</v>
      </c>
      <c r="N60" s="115">
        <v>300</v>
      </c>
      <c r="Y60" s="125"/>
    </row>
    <row r="61" spans="2:25" ht="13.95" customHeight="1" x14ac:dyDescent="0.2">
      <c r="B61" s="1">
        <f t="shared" si="2"/>
        <v>51</v>
      </c>
      <c r="C61" s="6"/>
      <c r="D61" s="6"/>
      <c r="E61" s="123"/>
      <c r="F61" s="123" t="s">
        <v>156</v>
      </c>
      <c r="G61" s="123"/>
      <c r="H61" s="123"/>
      <c r="I61" s="123"/>
      <c r="J61" s="123"/>
      <c r="K61" s="24"/>
      <c r="L61" s="24"/>
      <c r="M61" s="24"/>
      <c r="N61" s="115">
        <v>25</v>
      </c>
      <c r="Y61" s="125"/>
    </row>
    <row r="62" spans="2:25" ht="13.5" customHeight="1" x14ac:dyDescent="0.2">
      <c r="B62" s="1">
        <f t="shared" si="2"/>
        <v>52</v>
      </c>
      <c r="C62" s="6"/>
      <c r="D62" s="6"/>
      <c r="E62" s="123"/>
      <c r="F62" s="123" t="s">
        <v>247</v>
      </c>
      <c r="G62" s="123"/>
      <c r="H62" s="123"/>
      <c r="I62" s="123"/>
      <c r="J62" s="123"/>
      <c r="K62" s="24" t="s">
        <v>148</v>
      </c>
      <c r="L62" s="24" t="s">
        <v>148</v>
      </c>
      <c r="M62" s="24" t="s">
        <v>148</v>
      </c>
      <c r="N62" s="115">
        <v>1</v>
      </c>
      <c r="Y62" s="125"/>
    </row>
    <row r="63" spans="2:25" ht="13.95" customHeight="1" x14ac:dyDescent="0.2">
      <c r="B63" s="1">
        <f t="shared" si="2"/>
        <v>53</v>
      </c>
      <c r="C63" s="6"/>
      <c r="D63" s="6"/>
      <c r="E63" s="123"/>
      <c r="F63" s="123" t="s">
        <v>311</v>
      </c>
      <c r="G63" s="123"/>
      <c r="H63" s="123"/>
      <c r="I63" s="123"/>
      <c r="J63" s="123"/>
      <c r="K63" s="24"/>
      <c r="L63" s="24"/>
      <c r="M63" s="24"/>
      <c r="N63" s="115" t="s">
        <v>148</v>
      </c>
      <c r="Y63" s="125"/>
    </row>
    <row r="64" spans="2:25" ht="13.95" customHeight="1" x14ac:dyDescent="0.2">
      <c r="B64" s="1">
        <f t="shared" si="2"/>
        <v>54</v>
      </c>
      <c r="C64" s="6"/>
      <c r="D64" s="6"/>
      <c r="E64" s="123"/>
      <c r="F64" s="123" t="s">
        <v>31</v>
      </c>
      <c r="G64" s="123"/>
      <c r="H64" s="123"/>
      <c r="I64" s="123"/>
      <c r="J64" s="123"/>
      <c r="K64" s="24">
        <v>400</v>
      </c>
      <c r="L64" s="24">
        <v>300</v>
      </c>
      <c r="M64" s="24">
        <v>300</v>
      </c>
      <c r="N64" s="115">
        <v>625</v>
      </c>
      <c r="Y64" s="125"/>
    </row>
    <row r="65" spans="2:24" ht="13.95" customHeight="1" x14ac:dyDescent="0.2">
      <c r="B65" s="1">
        <f t="shared" si="2"/>
        <v>55</v>
      </c>
      <c r="C65" s="2" t="s">
        <v>32</v>
      </c>
      <c r="D65" s="2" t="s">
        <v>33</v>
      </c>
      <c r="E65" s="123"/>
      <c r="F65" s="123" t="s">
        <v>158</v>
      </c>
      <c r="G65" s="123"/>
      <c r="H65" s="123"/>
      <c r="I65" s="123"/>
      <c r="J65" s="123"/>
      <c r="K65" s="24"/>
      <c r="L65" s="24"/>
      <c r="M65" s="24" t="s">
        <v>148</v>
      </c>
      <c r="N65" s="115" t="s">
        <v>148</v>
      </c>
    </row>
    <row r="66" spans="2:24" ht="14.25" customHeight="1" x14ac:dyDescent="0.2">
      <c r="B66" s="1">
        <f t="shared" si="2"/>
        <v>56</v>
      </c>
      <c r="C66" s="6"/>
      <c r="D66" s="6"/>
      <c r="E66" s="123"/>
      <c r="F66" s="123" t="s">
        <v>159</v>
      </c>
      <c r="G66" s="123"/>
      <c r="H66" s="123"/>
      <c r="I66" s="123"/>
      <c r="J66" s="123"/>
      <c r="K66" s="24"/>
      <c r="L66" s="24">
        <v>2</v>
      </c>
      <c r="M66" s="24">
        <v>1</v>
      </c>
      <c r="N66" s="115">
        <v>4</v>
      </c>
    </row>
    <row r="67" spans="2:24" ht="13.5" customHeight="1" x14ac:dyDescent="0.2">
      <c r="B67" s="1">
        <f t="shared" si="2"/>
        <v>57</v>
      </c>
      <c r="C67" s="6"/>
      <c r="D67" s="6"/>
      <c r="E67" s="123"/>
      <c r="F67" s="123" t="s">
        <v>181</v>
      </c>
      <c r="G67" s="123"/>
      <c r="H67" s="123"/>
      <c r="I67" s="123"/>
      <c r="J67" s="123"/>
      <c r="K67" s="24"/>
      <c r="L67" s="24">
        <v>1</v>
      </c>
      <c r="M67" s="24">
        <v>2</v>
      </c>
      <c r="N67" s="115">
        <v>1</v>
      </c>
    </row>
    <row r="68" spans="2:24" ht="13.95" customHeight="1" x14ac:dyDescent="0.2">
      <c r="B68" s="1">
        <f t="shared" si="2"/>
        <v>58</v>
      </c>
      <c r="C68" s="6"/>
      <c r="D68" s="6"/>
      <c r="E68" s="123"/>
      <c r="F68" s="123" t="s">
        <v>114</v>
      </c>
      <c r="G68" s="123"/>
      <c r="H68" s="123"/>
      <c r="I68" s="123"/>
      <c r="J68" s="123"/>
      <c r="K68" s="24"/>
      <c r="L68" s="24">
        <v>1</v>
      </c>
      <c r="M68" s="24">
        <v>2</v>
      </c>
      <c r="N68" s="115">
        <v>3</v>
      </c>
    </row>
    <row r="69" spans="2:24" ht="13.95" customHeight="1" x14ac:dyDescent="0.2">
      <c r="B69" s="1">
        <f t="shared" si="2"/>
        <v>59</v>
      </c>
      <c r="C69" s="6"/>
      <c r="D69" s="6"/>
      <c r="E69" s="123"/>
      <c r="F69" s="123" t="s">
        <v>182</v>
      </c>
      <c r="G69" s="123"/>
      <c r="H69" s="123"/>
      <c r="I69" s="123"/>
      <c r="J69" s="123"/>
      <c r="K69" s="24"/>
      <c r="L69" s="24" t="s">
        <v>148</v>
      </c>
      <c r="M69" s="24"/>
      <c r="N69" s="115"/>
    </row>
    <row r="70" spans="2:24" ht="13.5" customHeight="1" x14ac:dyDescent="0.2">
      <c r="B70" s="1">
        <f t="shared" si="2"/>
        <v>60</v>
      </c>
      <c r="C70" s="2" t="s">
        <v>132</v>
      </c>
      <c r="D70" s="2" t="s">
        <v>184</v>
      </c>
      <c r="E70" s="123"/>
      <c r="F70" s="123" t="s">
        <v>314</v>
      </c>
      <c r="G70" s="123"/>
      <c r="H70" s="123"/>
      <c r="I70" s="123"/>
      <c r="J70" s="123"/>
      <c r="K70" s="24"/>
      <c r="L70" s="24" t="s">
        <v>148</v>
      </c>
      <c r="M70" s="24" t="s">
        <v>148</v>
      </c>
      <c r="N70" s="115"/>
    </row>
    <row r="71" spans="2:24" ht="13.5" customHeight="1" x14ac:dyDescent="0.2">
      <c r="B71" s="1">
        <f t="shared" si="2"/>
        <v>61</v>
      </c>
      <c r="C71" s="6"/>
      <c r="D71" s="2" t="s">
        <v>35</v>
      </c>
      <c r="E71" s="123"/>
      <c r="F71" s="123" t="s">
        <v>112</v>
      </c>
      <c r="G71" s="123"/>
      <c r="H71" s="123"/>
      <c r="I71" s="123"/>
      <c r="J71" s="123"/>
      <c r="K71" s="24">
        <v>1</v>
      </c>
      <c r="L71" s="24" t="s">
        <v>148</v>
      </c>
      <c r="M71" s="24">
        <v>2</v>
      </c>
      <c r="N71" s="115">
        <v>15</v>
      </c>
    </row>
    <row r="72" spans="2:24" ht="13.5" customHeight="1" x14ac:dyDescent="0.2">
      <c r="B72" s="1">
        <f t="shared" si="2"/>
        <v>62</v>
      </c>
      <c r="C72" s="6"/>
      <c r="D72" s="7"/>
      <c r="E72" s="123"/>
      <c r="F72" s="123" t="s">
        <v>36</v>
      </c>
      <c r="G72" s="123"/>
      <c r="H72" s="123"/>
      <c r="I72" s="123"/>
      <c r="J72" s="123"/>
      <c r="K72" s="24">
        <v>50</v>
      </c>
      <c r="L72" s="24">
        <v>50</v>
      </c>
      <c r="M72" s="24">
        <v>25</v>
      </c>
      <c r="N72" s="115"/>
    </row>
    <row r="73" spans="2:24" ht="13.5" customHeight="1" x14ac:dyDescent="0.2">
      <c r="B73" s="1">
        <f t="shared" si="2"/>
        <v>63</v>
      </c>
      <c r="C73" s="7"/>
      <c r="D73" s="8" t="s">
        <v>37</v>
      </c>
      <c r="E73" s="123"/>
      <c r="F73" s="123" t="s">
        <v>38</v>
      </c>
      <c r="G73" s="123"/>
      <c r="H73" s="123"/>
      <c r="I73" s="123"/>
      <c r="J73" s="123"/>
      <c r="K73" s="24" t="s">
        <v>148</v>
      </c>
      <c r="L73" s="24" t="s">
        <v>148</v>
      </c>
      <c r="M73" s="24" t="s">
        <v>148</v>
      </c>
      <c r="N73" s="115">
        <v>50</v>
      </c>
    </row>
    <row r="74" spans="2:24" ht="13.5" customHeight="1" x14ac:dyDescent="0.2">
      <c r="B74" s="1">
        <f t="shared" si="2"/>
        <v>64</v>
      </c>
      <c r="C74" s="2" t="s">
        <v>0</v>
      </c>
      <c r="D74" s="8" t="s">
        <v>39</v>
      </c>
      <c r="E74" s="123"/>
      <c r="F74" s="123" t="s">
        <v>40</v>
      </c>
      <c r="G74" s="123"/>
      <c r="H74" s="123"/>
      <c r="I74" s="123"/>
      <c r="J74" s="123"/>
      <c r="K74" s="24" t="s">
        <v>148</v>
      </c>
      <c r="L74" s="24"/>
      <c r="M74" s="24" t="s">
        <v>148</v>
      </c>
      <c r="N74" s="115">
        <v>25</v>
      </c>
      <c r="U74">
        <f>COUNTA(K65:K74)</f>
        <v>4</v>
      </c>
      <c r="V74">
        <f>COUNTA(L65:L74)</f>
        <v>8</v>
      </c>
      <c r="W74">
        <f>COUNTA(M65:M74)</f>
        <v>9</v>
      </c>
      <c r="X74">
        <f>COUNTA(N65:N74)</f>
        <v>7</v>
      </c>
    </row>
    <row r="75" spans="2:24" ht="13.5" customHeight="1" x14ac:dyDescent="0.2">
      <c r="B75" s="1">
        <f t="shared" si="2"/>
        <v>65</v>
      </c>
      <c r="C75" s="152" t="s">
        <v>41</v>
      </c>
      <c r="D75" s="153"/>
      <c r="E75" s="123"/>
      <c r="F75" s="123" t="s">
        <v>42</v>
      </c>
      <c r="G75" s="123"/>
      <c r="H75" s="123"/>
      <c r="I75" s="123"/>
      <c r="J75" s="123"/>
      <c r="K75" s="24">
        <v>300</v>
      </c>
      <c r="L75" s="24">
        <v>200</v>
      </c>
      <c r="M75" s="24">
        <v>75</v>
      </c>
      <c r="N75" s="115">
        <v>350</v>
      </c>
    </row>
    <row r="76" spans="2:24" ht="13.5" customHeight="1" x14ac:dyDescent="0.2">
      <c r="B76" s="1">
        <f t="shared" si="2"/>
        <v>66</v>
      </c>
      <c r="C76" s="3"/>
      <c r="D76" s="82"/>
      <c r="E76" s="123"/>
      <c r="F76" s="123" t="s">
        <v>43</v>
      </c>
      <c r="G76" s="123"/>
      <c r="H76" s="123"/>
      <c r="I76" s="123"/>
      <c r="J76" s="123"/>
      <c r="K76" s="24">
        <v>100</v>
      </c>
      <c r="L76" s="24">
        <v>150</v>
      </c>
      <c r="M76" s="24">
        <v>150</v>
      </c>
      <c r="N76" s="115">
        <v>125</v>
      </c>
    </row>
    <row r="77" spans="2:24" ht="13.95" customHeight="1" thickBot="1" x14ac:dyDescent="0.25">
      <c r="B77" s="1">
        <f t="shared" ref="B77" si="5">B76+1</f>
        <v>67</v>
      </c>
      <c r="C77" s="3"/>
      <c r="D77" s="82"/>
      <c r="E77" s="123"/>
      <c r="F77" s="123" t="s">
        <v>74</v>
      </c>
      <c r="G77" s="123"/>
      <c r="H77" s="123"/>
      <c r="I77" s="123"/>
      <c r="J77" s="123"/>
      <c r="K77" s="24">
        <v>650</v>
      </c>
      <c r="L77" s="24">
        <v>500</v>
      </c>
      <c r="M77" s="24">
        <v>375</v>
      </c>
      <c r="N77" s="117">
        <v>300</v>
      </c>
    </row>
    <row r="78" spans="2:24" ht="13.95" customHeight="1" x14ac:dyDescent="0.2">
      <c r="B78" s="83"/>
      <c r="C78" s="84"/>
      <c r="D78" s="84"/>
      <c r="E78" s="23"/>
      <c r="F78" s="23"/>
      <c r="G78" s="23"/>
      <c r="H78" s="23"/>
      <c r="I78" s="23"/>
      <c r="J78" s="23"/>
      <c r="K78" s="23"/>
      <c r="L78" s="23"/>
      <c r="M78" s="23"/>
      <c r="N78" s="23"/>
      <c r="U78">
        <f>COUNTA(K11:K77)</f>
        <v>39</v>
      </c>
      <c r="V78">
        <f>COUNTA(L11:L77)</f>
        <v>40</v>
      </c>
      <c r="W78">
        <f>COUNTA(M11:M77)</f>
        <v>45</v>
      </c>
      <c r="X78">
        <f>COUNTA(N11:N77)</f>
        <v>46</v>
      </c>
    </row>
    <row r="79" spans="2:24" ht="18" customHeight="1" x14ac:dyDescent="0.2"/>
    <row r="80" spans="2:24" ht="18" customHeight="1" x14ac:dyDescent="0.2">
      <c r="B80" s="64"/>
    </row>
    <row r="81" spans="2:24" ht="9" customHeight="1" thickBot="1" x14ac:dyDescent="0.25"/>
    <row r="82" spans="2:24" ht="18" customHeight="1" x14ac:dyDescent="0.2">
      <c r="B82" s="65"/>
      <c r="C82" s="66"/>
      <c r="D82" s="148" t="s">
        <v>1</v>
      </c>
      <c r="E82" s="148"/>
      <c r="F82" s="148"/>
      <c r="G82" s="148"/>
      <c r="H82" s="66"/>
      <c r="I82" s="66"/>
      <c r="J82" s="67"/>
      <c r="K82" s="28" t="s">
        <v>62</v>
      </c>
      <c r="L82" s="28" t="s">
        <v>63</v>
      </c>
      <c r="M82" s="28" t="s">
        <v>64</v>
      </c>
      <c r="N82" s="51" t="s">
        <v>65</v>
      </c>
      <c r="U82">
        <f>SUM(U11:U18,K19:K77)</f>
        <v>19557</v>
      </c>
      <c r="V82">
        <f>SUM(V11:V18,L19:L77)</f>
        <v>32453</v>
      </c>
      <c r="W82">
        <f>SUM(W11:W18,M19:M77)</f>
        <v>31565</v>
      </c>
      <c r="X82">
        <f>SUM(X11:X18,N19:N77)</f>
        <v>9609</v>
      </c>
    </row>
    <row r="83" spans="2:24" ht="18" customHeight="1" thickBot="1" x14ac:dyDescent="0.25">
      <c r="B83" s="73"/>
      <c r="C83" s="9"/>
      <c r="D83" s="147" t="s">
        <v>2</v>
      </c>
      <c r="E83" s="147"/>
      <c r="F83" s="147"/>
      <c r="G83" s="147"/>
      <c r="H83" s="9"/>
      <c r="I83" s="9"/>
      <c r="J83" s="75"/>
      <c r="K83" s="31" t="str">
        <f>K5</f>
        <v>2023.1.16</v>
      </c>
      <c r="L83" s="31" t="str">
        <f>L5</f>
        <v>2023.1.16</v>
      </c>
      <c r="M83" s="31" t="str">
        <f>M5</f>
        <v>2023.1.16</v>
      </c>
      <c r="N83" s="50" t="str">
        <f>N5</f>
        <v>2023.1.16</v>
      </c>
    </row>
    <row r="84" spans="2:24" ht="19.95" customHeight="1" thickTop="1" x14ac:dyDescent="0.2">
      <c r="B84" s="154" t="s">
        <v>45</v>
      </c>
      <c r="C84" s="155"/>
      <c r="D84" s="155"/>
      <c r="E84" s="155"/>
      <c r="F84" s="155"/>
      <c r="G84" s="155"/>
      <c r="H84" s="155"/>
      <c r="I84" s="155"/>
      <c r="J84" s="80"/>
      <c r="K84" s="32">
        <f>SUM(K85:K93)</f>
        <v>19557</v>
      </c>
      <c r="L84" s="32">
        <f>SUM(L85:L93)</f>
        <v>32453</v>
      </c>
      <c r="M84" s="32">
        <f>SUM(M85:M93)</f>
        <v>31565</v>
      </c>
      <c r="N84" s="143">
        <f>SUM(N85:N93)</f>
        <v>9609</v>
      </c>
    </row>
    <row r="85" spans="2:24" ht="13.95" customHeight="1" x14ac:dyDescent="0.2">
      <c r="B85" s="156" t="s">
        <v>46</v>
      </c>
      <c r="C85" s="157"/>
      <c r="D85" s="158"/>
      <c r="E85" s="12"/>
      <c r="F85" s="13"/>
      <c r="G85" s="149" t="s">
        <v>13</v>
      </c>
      <c r="H85" s="149"/>
      <c r="I85" s="13"/>
      <c r="J85" s="14"/>
      <c r="K85" s="4">
        <f>SUM(U$11:U$18)</f>
        <v>50</v>
      </c>
      <c r="L85" s="4">
        <f>SUM(V$11:V$18)</f>
        <v>163</v>
      </c>
      <c r="M85" s="4">
        <f>SUM(W$11:W$18)</f>
        <v>375</v>
      </c>
      <c r="N85" s="5">
        <f>SUM(X$11:X$18)</f>
        <v>352</v>
      </c>
    </row>
    <row r="86" spans="2:24" ht="13.95" customHeight="1" x14ac:dyDescent="0.2">
      <c r="B86" s="86"/>
      <c r="C86" s="64"/>
      <c r="D86" s="87"/>
      <c r="E86" s="15"/>
      <c r="F86" s="123"/>
      <c r="G86" s="149" t="s">
        <v>25</v>
      </c>
      <c r="H86" s="149"/>
      <c r="I86" s="119"/>
      <c r="J86" s="16"/>
      <c r="K86" s="4">
        <f>SUM(K$19)</f>
        <v>225</v>
      </c>
      <c r="L86" s="4">
        <f>SUM(L$19)</f>
        <v>450</v>
      </c>
      <c r="M86" s="4">
        <f>SUM(M$19)</f>
        <v>750</v>
      </c>
      <c r="N86" s="5">
        <f>SUM(N$19)</f>
        <v>425</v>
      </c>
    </row>
    <row r="87" spans="2:24" ht="13.95" customHeight="1" x14ac:dyDescent="0.2">
      <c r="B87" s="86"/>
      <c r="C87" s="64"/>
      <c r="D87" s="87"/>
      <c r="E87" s="15"/>
      <c r="F87" s="123"/>
      <c r="G87" s="149" t="s">
        <v>27</v>
      </c>
      <c r="H87" s="149"/>
      <c r="I87" s="13"/>
      <c r="J87" s="14"/>
      <c r="K87" s="4">
        <f>SUM(K$20:K$20)</f>
        <v>0</v>
      </c>
      <c r="L87" s="4">
        <f>SUM(L$20:L$20)</f>
        <v>0</v>
      </c>
      <c r="M87" s="4">
        <f>SUM(M$20:M$20)</f>
        <v>25</v>
      </c>
      <c r="N87" s="5">
        <f>SUM(N$20:N$20)</f>
        <v>25</v>
      </c>
    </row>
    <row r="88" spans="2:24" ht="13.95" customHeight="1" x14ac:dyDescent="0.2">
      <c r="B88" s="86"/>
      <c r="C88" s="64"/>
      <c r="D88" s="87"/>
      <c r="E88" s="15"/>
      <c r="F88" s="123"/>
      <c r="G88" s="149" t="s">
        <v>79</v>
      </c>
      <c r="H88" s="149"/>
      <c r="I88" s="13"/>
      <c r="J88" s="14"/>
      <c r="K88" s="4">
        <f>SUM(K$21:K$23)</f>
        <v>31</v>
      </c>
      <c r="L88" s="4">
        <f>SUM(L$21:L$23)</f>
        <v>0</v>
      </c>
      <c r="M88" s="4">
        <f>SUM(M$21:M$23)</f>
        <v>0</v>
      </c>
      <c r="N88" s="5">
        <f>SUM(N$21:N$23)</f>
        <v>102</v>
      </c>
    </row>
    <row r="89" spans="2:24" ht="13.95" customHeight="1" x14ac:dyDescent="0.2">
      <c r="B89" s="86"/>
      <c r="C89" s="64"/>
      <c r="D89" s="87"/>
      <c r="E89" s="15"/>
      <c r="F89" s="123"/>
      <c r="G89" s="149" t="s">
        <v>80</v>
      </c>
      <c r="H89" s="149"/>
      <c r="I89" s="13"/>
      <c r="J89" s="14"/>
      <c r="K89" s="4">
        <f>SUM(K25:K41)</f>
        <v>17250</v>
      </c>
      <c r="L89" s="4">
        <f>SUM(L$25:L$41)</f>
        <v>28861</v>
      </c>
      <c r="M89" s="4">
        <f>SUM(M$25:M$41)</f>
        <v>28850</v>
      </c>
      <c r="N89" s="5">
        <f>SUM(N$25:N$41)</f>
        <v>6131</v>
      </c>
    </row>
    <row r="90" spans="2:24" ht="13.95" customHeight="1" x14ac:dyDescent="0.2">
      <c r="B90" s="86"/>
      <c r="C90" s="64"/>
      <c r="D90" s="87"/>
      <c r="E90" s="15"/>
      <c r="F90" s="123"/>
      <c r="G90" s="149" t="s">
        <v>77</v>
      </c>
      <c r="H90" s="149"/>
      <c r="I90" s="13"/>
      <c r="J90" s="14"/>
      <c r="K90" s="4">
        <f>SUM(K$42:K$44)</f>
        <v>0</v>
      </c>
      <c r="L90" s="4">
        <f>SUM(L$42:L$44)</f>
        <v>0</v>
      </c>
      <c r="M90" s="4">
        <f>SUM(M$42:M$44)</f>
        <v>0</v>
      </c>
      <c r="N90" s="5">
        <f>SUM(N$42:N$44)</f>
        <v>0</v>
      </c>
    </row>
    <row r="91" spans="2:24" ht="13.95" customHeight="1" x14ac:dyDescent="0.2">
      <c r="B91" s="86"/>
      <c r="C91" s="64"/>
      <c r="D91" s="87"/>
      <c r="E91" s="15"/>
      <c r="F91" s="123"/>
      <c r="G91" s="149" t="s">
        <v>28</v>
      </c>
      <c r="H91" s="149"/>
      <c r="I91" s="13"/>
      <c r="J91" s="14"/>
      <c r="K91" s="4">
        <f>SUM(K$45:K$64)</f>
        <v>900</v>
      </c>
      <c r="L91" s="4">
        <f>SUM(L$45:L$64)</f>
        <v>2075</v>
      </c>
      <c r="M91" s="4">
        <f>SUM(M$45:M$64)</f>
        <v>933</v>
      </c>
      <c r="N91" s="5">
        <f>SUM(N$45:N$64)</f>
        <v>1676</v>
      </c>
    </row>
    <row r="92" spans="2:24" ht="13.95" customHeight="1" x14ac:dyDescent="0.2">
      <c r="B92" s="86"/>
      <c r="C92" s="64"/>
      <c r="D92" s="87"/>
      <c r="E92" s="15"/>
      <c r="F92" s="123"/>
      <c r="G92" s="149" t="s">
        <v>47</v>
      </c>
      <c r="H92" s="149"/>
      <c r="I92" s="13"/>
      <c r="J92" s="14"/>
      <c r="K92" s="4">
        <f>SUM(K$24:K$24,K$75:K$76)</f>
        <v>400</v>
      </c>
      <c r="L92" s="4">
        <f>SUM(L24:L24,L$75:L$76)</f>
        <v>350</v>
      </c>
      <c r="M92" s="4">
        <f>SUM(M24:M24,M$75:M$76)</f>
        <v>225</v>
      </c>
      <c r="N92" s="5">
        <f>SUM(N24:N24,N$75:N$76)</f>
        <v>500</v>
      </c>
    </row>
    <row r="93" spans="2:24" ht="13.95" customHeight="1" thickBot="1" x14ac:dyDescent="0.25">
      <c r="B93" s="88"/>
      <c r="C93" s="89"/>
      <c r="D93" s="90"/>
      <c r="E93" s="17"/>
      <c r="F93" s="9"/>
      <c r="G93" s="147" t="s">
        <v>44</v>
      </c>
      <c r="H93" s="147"/>
      <c r="I93" s="18"/>
      <c r="J93" s="19"/>
      <c r="K93" s="10">
        <f>SUM(K$65:K$74,K$77)</f>
        <v>701</v>
      </c>
      <c r="L93" s="10">
        <f>SUM(L$65:L$74,L$77)</f>
        <v>554</v>
      </c>
      <c r="M93" s="10">
        <f>SUM(M$65:M$74,M$77)</f>
        <v>407</v>
      </c>
      <c r="N93" s="11">
        <f>SUM(N$65:N$74,N$77)</f>
        <v>398</v>
      </c>
    </row>
    <row r="94" spans="2:24" ht="18" customHeight="1" thickTop="1" x14ac:dyDescent="0.2">
      <c r="B94" s="159" t="s">
        <v>48</v>
      </c>
      <c r="C94" s="160"/>
      <c r="D94" s="161"/>
      <c r="E94" s="91"/>
      <c r="F94" s="120"/>
      <c r="G94" s="162" t="s">
        <v>49</v>
      </c>
      <c r="H94" s="162"/>
      <c r="I94" s="120"/>
      <c r="J94" s="121"/>
      <c r="K94" s="35" t="s">
        <v>50</v>
      </c>
      <c r="L94" s="41"/>
      <c r="M94" s="41"/>
      <c r="N94" s="53"/>
    </row>
    <row r="95" spans="2:24" ht="18" customHeight="1" x14ac:dyDescent="0.2">
      <c r="B95" s="92"/>
      <c r="C95" s="93"/>
      <c r="D95" s="93"/>
      <c r="E95" s="94"/>
      <c r="F95" s="95"/>
      <c r="G95" s="96"/>
      <c r="H95" s="96"/>
      <c r="I95" s="95"/>
      <c r="J95" s="97"/>
      <c r="K95" s="36" t="s">
        <v>51</v>
      </c>
      <c r="L95" s="42"/>
      <c r="M95" s="42"/>
      <c r="N95" s="45"/>
    </row>
    <row r="96" spans="2:24" ht="18" customHeight="1" x14ac:dyDescent="0.2">
      <c r="B96" s="86"/>
      <c r="C96" s="64"/>
      <c r="D96" s="64"/>
      <c r="E96" s="98"/>
      <c r="F96" s="22"/>
      <c r="G96" s="163" t="s">
        <v>52</v>
      </c>
      <c r="H96" s="163"/>
      <c r="I96" s="118"/>
      <c r="J96" s="122"/>
      <c r="K96" s="37" t="s">
        <v>53</v>
      </c>
      <c r="L96" s="43"/>
      <c r="M96" s="47"/>
      <c r="N96" s="43"/>
    </row>
    <row r="97" spans="2:14" ht="18" customHeight="1" x14ac:dyDescent="0.2">
      <c r="B97" s="86"/>
      <c r="C97" s="64"/>
      <c r="D97" s="64"/>
      <c r="E97" s="99"/>
      <c r="F97" s="64"/>
      <c r="G97" s="100"/>
      <c r="H97" s="100"/>
      <c r="I97" s="93"/>
      <c r="J97" s="101"/>
      <c r="K97" s="38" t="s">
        <v>89</v>
      </c>
      <c r="L97" s="44"/>
      <c r="M97" s="26"/>
      <c r="N97" s="44"/>
    </row>
    <row r="98" spans="2:14" ht="18" customHeight="1" x14ac:dyDescent="0.2">
      <c r="B98" s="86"/>
      <c r="C98" s="64"/>
      <c r="D98" s="64"/>
      <c r="E98" s="99"/>
      <c r="F98" s="64"/>
      <c r="G98" s="100"/>
      <c r="H98" s="100"/>
      <c r="I98" s="93"/>
      <c r="J98" s="101"/>
      <c r="K98" s="38" t="s">
        <v>82</v>
      </c>
      <c r="L98" s="42"/>
      <c r="M98" s="26"/>
      <c r="N98" s="44"/>
    </row>
    <row r="99" spans="2:14" ht="18" customHeight="1" x14ac:dyDescent="0.2">
      <c r="B99" s="86"/>
      <c r="C99" s="64"/>
      <c r="D99" s="64"/>
      <c r="E99" s="98"/>
      <c r="F99" s="22"/>
      <c r="G99" s="163" t="s">
        <v>54</v>
      </c>
      <c r="H99" s="163"/>
      <c r="I99" s="118"/>
      <c r="J99" s="122"/>
      <c r="K99" s="37" t="s">
        <v>93</v>
      </c>
      <c r="L99" s="43"/>
      <c r="M99" s="47"/>
      <c r="N99" s="43"/>
    </row>
    <row r="100" spans="2:14" ht="18" customHeight="1" x14ac:dyDescent="0.2">
      <c r="B100" s="86"/>
      <c r="C100" s="64"/>
      <c r="D100" s="64"/>
      <c r="E100" s="99"/>
      <c r="F100" s="64"/>
      <c r="G100" s="100"/>
      <c r="H100" s="100"/>
      <c r="I100" s="93"/>
      <c r="J100" s="101"/>
      <c r="K100" s="38" t="s">
        <v>90</v>
      </c>
      <c r="L100" s="44"/>
      <c r="M100" s="26"/>
      <c r="N100" s="44"/>
    </row>
    <row r="101" spans="2:14" ht="18" customHeight="1" x14ac:dyDescent="0.2">
      <c r="B101" s="86"/>
      <c r="C101" s="64"/>
      <c r="D101" s="64"/>
      <c r="E101" s="99"/>
      <c r="F101" s="64"/>
      <c r="G101" s="100"/>
      <c r="H101" s="100"/>
      <c r="I101" s="93"/>
      <c r="J101" s="101"/>
      <c r="K101" s="38" t="s">
        <v>91</v>
      </c>
      <c r="L101" s="44"/>
      <c r="M101" s="44"/>
      <c r="N101" s="44"/>
    </row>
    <row r="102" spans="2:14" ht="18" customHeight="1" x14ac:dyDescent="0.2">
      <c r="B102" s="86"/>
      <c r="C102" s="64"/>
      <c r="D102" s="64"/>
      <c r="E102" s="78"/>
      <c r="F102" s="79"/>
      <c r="G102" s="96"/>
      <c r="H102" s="96"/>
      <c r="I102" s="95"/>
      <c r="J102" s="97"/>
      <c r="K102" s="38" t="s">
        <v>92</v>
      </c>
      <c r="L102" s="45"/>
      <c r="M102" s="42"/>
      <c r="N102" s="45"/>
    </row>
    <row r="103" spans="2:14" ht="18" customHeight="1" x14ac:dyDescent="0.2">
      <c r="B103" s="102"/>
      <c r="C103" s="79"/>
      <c r="D103" s="79"/>
      <c r="E103" s="15"/>
      <c r="F103" s="123"/>
      <c r="G103" s="149" t="s">
        <v>55</v>
      </c>
      <c r="H103" s="149"/>
      <c r="I103" s="13"/>
      <c r="J103" s="14"/>
      <c r="K103" s="27" t="s">
        <v>161</v>
      </c>
      <c r="L103" s="46"/>
      <c r="M103" s="48"/>
      <c r="N103" s="46"/>
    </row>
    <row r="104" spans="2:14" ht="18" customHeight="1" x14ac:dyDescent="0.2">
      <c r="B104" s="156" t="s">
        <v>56</v>
      </c>
      <c r="C104" s="157"/>
      <c r="D104" s="157"/>
      <c r="E104" s="22"/>
      <c r="F104" s="22"/>
      <c r="G104" s="22"/>
      <c r="H104" s="22"/>
      <c r="I104" s="22"/>
      <c r="J104" s="22"/>
      <c r="K104" s="22"/>
      <c r="L104" s="22"/>
      <c r="M104" s="22"/>
      <c r="N104" s="54"/>
    </row>
    <row r="105" spans="2:14" ht="14.1" customHeight="1" x14ac:dyDescent="0.2">
      <c r="B105" s="103"/>
      <c r="C105" s="39" t="s">
        <v>57</v>
      </c>
      <c r="D105" s="104"/>
      <c r="E105" s="39"/>
      <c r="F105" s="39"/>
      <c r="G105" s="39"/>
      <c r="H105" s="39"/>
      <c r="I105" s="39"/>
      <c r="J105" s="39"/>
      <c r="K105" s="39"/>
      <c r="L105" s="39"/>
      <c r="M105" s="39"/>
      <c r="N105" s="55"/>
    </row>
    <row r="106" spans="2:14" ht="14.1" customHeight="1" x14ac:dyDescent="0.2">
      <c r="B106" s="103"/>
      <c r="C106" s="39" t="s">
        <v>58</v>
      </c>
      <c r="D106" s="104"/>
      <c r="E106" s="39"/>
      <c r="F106" s="39"/>
      <c r="G106" s="39"/>
      <c r="H106" s="39"/>
      <c r="I106" s="39"/>
      <c r="J106" s="39"/>
      <c r="K106" s="39"/>
      <c r="L106" s="39"/>
      <c r="M106" s="39"/>
      <c r="N106" s="55"/>
    </row>
    <row r="107" spans="2:14" ht="14.1" customHeight="1" x14ac:dyDescent="0.2">
      <c r="B107" s="103"/>
      <c r="C107" s="39" t="s">
        <v>59</v>
      </c>
      <c r="D107" s="104"/>
      <c r="E107" s="39"/>
      <c r="F107" s="39"/>
      <c r="G107" s="39"/>
      <c r="H107" s="39"/>
      <c r="I107" s="39"/>
      <c r="J107" s="39"/>
      <c r="K107" s="39"/>
      <c r="L107" s="39"/>
      <c r="M107" s="39"/>
      <c r="N107" s="55"/>
    </row>
    <row r="108" spans="2:14" ht="14.1" customHeight="1" x14ac:dyDescent="0.2">
      <c r="B108" s="103"/>
      <c r="C108" s="39" t="s">
        <v>122</v>
      </c>
      <c r="D108" s="104"/>
      <c r="E108" s="39"/>
      <c r="F108" s="39"/>
      <c r="G108" s="39"/>
      <c r="H108" s="39"/>
      <c r="I108" s="39"/>
      <c r="J108" s="39"/>
      <c r="K108" s="39"/>
      <c r="L108" s="39"/>
      <c r="M108" s="39"/>
      <c r="N108" s="55"/>
    </row>
    <row r="109" spans="2:14" ht="14.1" customHeight="1" x14ac:dyDescent="0.2">
      <c r="B109" s="105"/>
      <c r="C109" s="39" t="s">
        <v>123</v>
      </c>
      <c r="D109" s="39"/>
      <c r="E109" s="39"/>
      <c r="F109" s="39"/>
      <c r="G109" s="39"/>
      <c r="H109" s="39"/>
      <c r="I109" s="39"/>
      <c r="J109" s="39"/>
      <c r="K109" s="39"/>
      <c r="L109" s="39"/>
      <c r="M109" s="39"/>
      <c r="N109" s="55"/>
    </row>
    <row r="110" spans="2:14" ht="14.1" customHeight="1" x14ac:dyDescent="0.2">
      <c r="B110" s="105"/>
      <c r="C110" s="39" t="s">
        <v>119</v>
      </c>
      <c r="D110" s="39"/>
      <c r="E110" s="39"/>
      <c r="F110" s="39"/>
      <c r="G110" s="39"/>
      <c r="H110" s="39"/>
      <c r="I110" s="39"/>
      <c r="J110" s="39"/>
      <c r="K110" s="39"/>
      <c r="L110" s="39"/>
      <c r="M110" s="39"/>
      <c r="N110" s="55"/>
    </row>
    <row r="111" spans="2:14" ht="14.1" customHeight="1" x14ac:dyDescent="0.2">
      <c r="B111" s="105"/>
      <c r="C111" s="39" t="s">
        <v>87</v>
      </c>
      <c r="D111" s="39"/>
      <c r="E111" s="39"/>
      <c r="F111" s="39"/>
      <c r="G111" s="39"/>
      <c r="H111" s="39"/>
      <c r="I111" s="39"/>
      <c r="J111" s="39"/>
      <c r="K111" s="39"/>
      <c r="L111" s="39"/>
      <c r="M111" s="39"/>
      <c r="N111" s="55"/>
    </row>
    <row r="112" spans="2:14" ht="14.1" customHeight="1" x14ac:dyDescent="0.2">
      <c r="B112" s="105"/>
      <c r="C112" s="39" t="s">
        <v>88</v>
      </c>
      <c r="D112" s="39"/>
      <c r="E112" s="39"/>
      <c r="F112" s="39"/>
      <c r="G112" s="39"/>
      <c r="H112" s="39"/>
      <c r="I112" s="39"/>
      <c r="J112" s="39"/>
      <c r="K112" s="39"/>
      <c r="L112" s="39"/>
      <c r="M112" s="39"/>
      <c r="N112" s="55"/>
    </row>
    <row r="113" spans="2:14" ht="14.1" customHeight="1" x14ac:dyDescent="0.2">
      <c r="B113" s="105"/>
      <c r="C113" s="39" t="s">
        <v>78</v>
      </c>
      <c r="D113" s="39"/>
      <c r="E113" s="39"/>
      <c r="F113" s="39"/>
      <c r="G113" s="39"/>
      <c r="H113" s="39"/>
      <c r="I113" s="39"/>
      <c r="J113" s="39"/>
      <c r="K113" s="39"/>
      <c r="L113" s="39"/>
      <c r="M113" s="39"/>
      <c r="N113" s="55"/>
    </row>
    <row r="114" spans="2:14" ht="14.1" customHeight="1" x14ac:dyDescent="0.2">
      <c r="B114" s="105"/>
      <c r="C114" s="39" t="s">
        <v>128</v>
      </c>
      <c r="D114" s="39"/>
      <c r="E114" s="39"/>
      <c r="F114" s="39"/>
      <c r="G114" s="39"/>
      <c r="H114" s="39"/>
      <c r="I114" s="39"/>
      <c r="J114" s="39"/>
      <c r="K114" s="39"/>
      <c r="L114" s="39"/>
      <c r="M114" s="39"/>
      <c r="N114" s="55"/>
    </row>
    <row r="115" spans="2:14" ht="14.1" customHeight="1" x14ac:dyDescent="0.2">
      <c r="B115" s="105"/>
      <c r="C115" s="39" t="s">
        <v>124</v>
      </c>
      <c r="D115" s="39"/>
      <c r="E115" s="39"/>
      <c r="F115" s="39"/>
      <c r="G115" s="39"/>
      <c r="H115" s="39"/>
      <c r="I115" s="39"/>
      <c r="J115" s="39"/>
      <c r="K115" s="39"/>
      <c r="L115" s="39"/>
      <c r="M115" s="39"/>
      <c r="N115" s="55"/>
    </row>
    <row r="116" spans="2:14" ht="14.1" customHeight="1" x14ac:dyDescent="0.2">
      <c r="B116" s="105"/>
      <c r="C116" s="39" t="s">
        <v>125</v>
      </c>
      <c r="D116" s="39"/>
      <c r="E116" s="39"/>
      <c r="F116" s="39"/>
      <c r="G116" s="39"/>
      <c r="H116" s="39"/>
      <c r="I116" s="39"/>
      <c r="J116" s="39"/>
      <c r="K116" s="39"/>
      <c r="L116" s="39"/>
      <c r="M116" s="39"/>
      <c r="N116" s="55"/>
    </row>
    <row r="117" spans="2:14" ht="14.1" customHeight="1" x14ac:dyDescent="0.2">
      <c r="B117" s="105"/>
      <c r="C117" s="39" t="s">
        <v>126</v>
      </c>
      <c r="D117" s="39"/>
      <c r="E117" s="39"/>
      <c r="F117" s="39"/>
      <c r="G117" s="39"/>
      <c r="H117" s="39"/>
      <c r="I117" s="39"/>
      <c r="J117" s="39"/>
      <c r="K117" s="39"/>
      <c r="L117" s="39"/>
      <c r="M117" s="39"/>
      <c r="N117" s="55"/>
    </row>
    <row r="118" spans="2:14" ht="14.1" customHeight="1" x14ac:dyDescent="0.2">
      <c r="B118" s="105"/>
      <c r="C118" s="39" t="s">
        <v>115</v>
      </c>
      <c r="D118" s="39"/>
      <c r="E118" s="39"/>
      <c r="F118" s="39"/>
      <c r="G118" s="39"/>
      <c r="H118" s="39"/>
      <c r="I118" s="39"/>
      <c r="J118" s="39"/>
      <c r="K118" s="39"/>
      <c r="L118" s="39"/>
      <c r="M118" s="39"/>
      <c r="N118" s="55"/>
    </row>
    <row r="119" spans="2:14" ht="14.1" customHeight="1" x14ac:dyDescent="0.2">
      <c r="B119" s="105"/>
      <c r="C119" s="39" t="s">
        <v>127</v>
      </c>
      <c r="D119" s="39"/>
      <c r="E119" s="39"/>
      <c r="F119" s="39"/>
      <c r="G119" s="39"/>
      <c r="H119" s="39"/>
      <c r="I119" s="39"/>
      <c r="J119" s="39"/>
      <c r="K119" s="39"/>
      <c r="L119" s="39"/>
      <c r="M119" s="39"/>
      <c r="N119" s="55"/>
    </row>
    <row r="120" spans="2:14" ht="14.1" customHeight="1" x14ac:dyDescent="0.2">
      <c r="B120" s="105"/>
      <c r="C120" s="39" t="s">
        <v>188</v>
      </c>
      <c r="D120" s="39"/>
      <c r="E120" s="39"/>
      <c r="F120" s="39"/>
      <c r="G120" s="39"/>
      <c r="H120" s="39"/>
      <c r="I120" s="39"/>
      <c r="J120" s="39"/>
      <c r="K120" s="39"/>
      <c r="L120" s="39"/>
      <c r="M120" s="39"/>
      <c r="N120" s="55"/>
    </row>
    <row r="121" spans="2:14" ht="14.1" customHeight="1" x14ac:dyDescent="0.2">
      <c r="B121" s="105"/>
      <c r="C121" s="39" t="s">
        <v>121</v>
      </c>
      <c r="D121" s="39"/>
      <c r="E121" s="39"/>
      <c r="F121" s="39"/>
      <c r="G121" s="39"/>
      <c r="H121" s="39"/>
      <c r="I121" s="39"/>
      <c r="J121" s="39"/>
      <c r="K121" s="39"/>
      <c r="L121" s="39"/>
      <c r="M121" s="39"/>
      <c r="N121" s="55"/>
    </row>
    <row r="122" spans="2:14" x14ac:dyDescent="0.2">
      <c r="B122" s="106"/>
      <c r="C122" s="39" t="s">
        <v>134</v>
      </c>
      <c r="N122" s="63"/>
    </row>
    <row r="123" spans="2:14" x14ac:dyDescent="0.2">
      <c r="B123" s="106"/>
      <c r="C123" s="39" t="s">
        <v>130</v>
      </c>
      <c r="N123" s="63"/>
    </row>
    <row r="124" spans="2:14" ht="14.1" customHeight="1" x14ac:dyDescent="0.2">
      <c r="B124" s="105"/>
      <c r="C124" s="39" t="s">
        <v>104</v>
      </c>
      <c r="D124" s="39"/>
      <c r="E124" s="39"/>
      <c r="F124" s="39"/>
      <c r="G124" s="39"/>
      <c r="H124" s="39"/>
      <c r="I124" s="39"/>
      <c r="J124" s="39"/>
      <c r="K124" s="39"/>
      <c r="L124" s="39"/>
      <c r="M124" s="39"/>
      <c r="N124" s="55"/>
    </row>
    <row r="125" spans="2:14" ht="18" customHeight="1" x14ac:dyDescent="0.2">
      <c r="B125" s="105"/>
      <c r="C125" s="39" t="s">
        <v>60</v>
      </c>
      <c r="D125" s="39"/>
      <c r="E125" s="39"/>
      <c r="F125" s="39"/>
      <c r="G125" s="39"/>
      <c r="H125" s="39"/>
      <c r="I125" s="39"/>
      <c r="J125" s="39"/>
      <c r="K125" s="39"/>
      <c r="L125" s="39"/>
      <c r="M125" s="39"/>
      <c r="N125" s="55"/>
    </row>
    <row r="126" spans="2:14" x14ac:dyDescent="0.2">
      <c r="B126" s="106"/>
      <c r="C126" s="39" t="s">
        <v>120</v>
      </c>
      <c r="N126" s="63"/>
    </row>
    <row r="127" spans="2:14" x14ac:dyDescent="0.2">
      <c r="B127" s="106"/>
      <c r="C127" s="39" t="s">
        <v>139</v>
      </c>
      <c r="N127" s="63"/>
    </row>
    <row r="128" spans="2:14" ht="13.8" thickBot="1" x14ac:dyDescent="0.25">
      <c r="B128" s="107"/>
      <c r="C128" s="40" t="s">
        <v>131</v>
      </c>
      <c r="D128" s="61"/>
      <c r="E128" s="61"/>
      <c r="F128" s="61"/>
      <c r="G128" s="61"/>
      <c r="H128" s="61"/>
      <c r="I128" s="61"/>
      <c r="J128" s="61"/>
      <c r="K128" s="61"/>
      <c r="L128" s="61"/>
      <c r="M128" s="61"/>
      <c r="N128" s="62"/>
    </row>
  </sheetData>
  <mergeCells count="27">
    <mergeCell ref="D9:F9"/>
    <mergeCell ref="D4:G4"/>
    <mergeCell ref="D5:G5"/>
    <mergeCell ref="D6:G6"/>
    <mergeCell ref="D7:F7"/>
    <mergeCell ref="D8:F8"/>
    <mergeCell ref="G91:H91"/>
    <mergeCell ref="G10:H10"/>
    <mergeCell ref="C75:D75"/>
    <mergeCell ref="D82:G82"/>
    <mergeCell ref="D83:G83"/>
    <mergeCell ref="B84:I84"/>
    <mergeCell ref="B85:D85"/>
    <mergeCell ref="G85:H85"/>
    <mergeCell ref="G86:H86"/>
    <mergeCell ref="G87:H87"/>
    <mergeCell ref="G88:H88"/>
    <mergeCell ref="G89:H89"/>
    <mergeCell ref="G90:H90"/>
    <mergeCell ref="G103:H103"/>
    <mergeCell ref="B104:D104"/>
    <mergeCell ref="G92:H92"/>
    <mergeCell ref="G93:H93"/>
    <mergeCell ref="B94:D94"/>
    <mergeCell ref="G94:H94"/>
    <mergeCell ref="G96:H96"/>
    <mergeCell ref="G99:H99"/>
  </mergeCells>
  <phoneticPr fontId="23"/>
  <conditionalFormatting sqref="O11:O77">
    <cfRule type="expression" dxfId="23"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8" max="16383"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00000"/>
  </sheetPr>
  <dimension ref="B1:AC125"/>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162</v>
      </c>
      <c r="L5" s="29" t="str">
        <f>K5</f>
        <v>2022.4.21</v>
      </c>
      <c r="M5" s="29" t="str">
        <f>K5</f>
        <v>2022.4.21</v>
      </c>
      <c r="N5" s="113" t="str">
        <f>K5</f>
        <v>2022.4.21</v>
      </c>
    </row>
    <row r="6" spans="2:24" ht="18" customHeight="1" x14ac:dyDescent="0.2">
      <c r="B6" s="68"/>
      <c r="C6" s="123"/>
      <c r="D6" s="149" t="s">
        <v>3</v>
      </c>
      <c r="E6" s="149"/>
      <c r="F6" s="149"/>
      <c r="G6" s="149"/>
      <c r="H6" s="123"/>
      <c r="I6" s="123"/>
      <c r="J6" s="69"/>
      <c r="K6" s="108">
        <v>0.42499999999999999</v>
      </c>
      <c r="L6" s="108">
        <v>0.39027777777777778</v>
      </c>
      <c r="M6" s="108">
        <v>0.45069444444444445</v>
      </c>
      <c r="N6" s="109">
        <v>0.47569444444444442</v>
      </c>
    </row>
    <row r="7" spans="2:24" ht="18" customHeight="1" x14ac:dyDescent="0.2">
      <c r="B7" s="68"/>
      <c r="C7" s="123"/>
      <c r="D7" s="149" t="s">
        <v>4</v>
      </c>
      <c r="E7" s="150"/>
      <c r="F7" s="150"/>
      <c r="G7" s="70" t="s">
        <v>5</v>
      </c>
      <c r="H7" s="123"/>
      <c r="I7" s="123"/>
      <c r="J7" s="69"/>
      <c r="K7" s="110">
        <v>2.4</v>
      </c>
      <c r="L7" s="110">
        <v>1.52</v>
      </c>
      <c r="M7" s="110">
        <v>1.55</v>
      </c>
      <c r="N7" s="111">
        <v>1.52</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t="s">
        <v>146</v>
      </c>
      <c r="L11" s="20" t="s">
        <v>147</v>
      </c>
      <c r="M11" s="20" t="s">
        <v>151</v>
      </c>
      <c r="N11" s="21" t="s">
        <v>163</v>
      </c>
      <c r="P11" t="s">
        <v>14</v>
      </c>
      <c r="Q11">
        <f t="shared" ref="Q11:T14" si="0">IF(K11="",0,VALUE(MID(K11,2,LEN(K11)-2)))</f>
        <v>5</v>
      </c>
      <c r="R11">
        <f t="shared" si="0"/>
        <v>10</v>
      </c>
      <c r="S11">
        <f t="shared" si="0"/>
        <v>25</v>
      </c>
      <c r="T11">
        <f t="shared" si="0"/>
        <v>85</v>
      </c>
      <c r="U11">
        <f t="shared" ref="U11:X18" si="1">IF(K11="＋",0,IF(K11="(＋)",0,ABS(K11)))</f>
        <v>5</v>
      </c>
      <c r="V11">
        <f t="shared" si="1"/>
        <v>10</v>
      </c>
      <c r="W11">
        <f t="shared" si="1"/>
        <v>25</v>
      </c>
      <c r="X11">
        <f t="shared" si="1"/>
        <v>85</v>
      </c>
    </row>
    <row r="12" spans="2:24" ht="13.5" customHeight="1" x14ac:dyDescent="0.2">
      <c r="B12" s="1">
        <f t="shared" ref="B12:B74" si="2">B11+1</f>
        <v>2</v>
      </c>
      <c r="C12" s="3"/>
      <c r="D12" s="6"/>
      <c r="E12" s="123"/>
      <c r="F12" s="123" t="s">
        <v>164</v>
      </c>
      <c r="G12" s="123"/>
      <c r="H12" s="123"/>
      <c r="I12" s="123"/>
      <c r="J12" s="123"/>
      <c r="K12" s="20"/>
      <c r="L12" s="20"/>
      <c r="M12" s="20"/>
      <c r="N12" s="21" t="s">
        <v>151</v>
      </c>
      <c r="P12" t="s">
        <v>14</v>
      </c>
      <c r="Q12">
        <f>IF(K12="",0,VALUE(MID(K12,2,LEN(K12)-2)))</f>
        <v>0</v>
      </c>
      <c r="R12">
        <f t="shared" si="0"/>
        <v>0</v>
      </c>
      <c r="S12">
        <f t="shared" si="0"/>
        <v>0</v>
      </c>
      <c r="T12">
        <f t="shared" si="0"/>
        <v>25</v>
      </c>
      <c r="U12">
        <f>IF(K12="＋",0,IF(K12="(＋)",0,ABS(K12)))</f>
        <v>0</v>
      </c>
      <c r="V12">
        <f t="shared" si="1"/>
        <v>0</v>
      </c>
      <c r="W12">
        <f t="shared" si="1"/>
        <v>0</v>
      </c>
      <c r="X12">
        <f t="shared" si="1"/>
        <v>25</v>
      </c>
    </row>
    <row r="13" spans="2:24" ht="13.95" customHeight="1" x14ac:dyDescent="0.2">
      <c r="B13" s="1">
        <f t="shared" si="2"/>
        <v>3</v>
      </c>
      <c r="C13" s="3"/>
      <c r="D13" s="6"/>
      <c r="E13" s="123"/>
      <c r="F13" s="123" t="s">
        <v>144</v>
      </c>
      <c r="G13" s="123"/>
      <c r="H13" s="123"/>
      <c r="I13" s="123"/>
      <c r="J13" s="123"/>
      <c r="K13" s="20"/>
      <c r="L13" s="20"/>
      <c r="M13" s="20" t="s">
        <v>149</v>
      </c>
      <c r="N13" s="21"/>
      <c r="P13" t="s">
        <v>14</v>
      </c>
      <c r="Q13">
        <f>IF(K13="",0,VALUE(MID(K13,2,LEN(K13)-2)))</f>
        <v>0</v>
      </c>
      <c r="R13">
        <f t="shared" si="0"/>
        <v>0</v>
      </c>
      <c r="S13" t="e">
        <f t="shared" si="0"/>
        <v>#VALUE!</v>
      </c>
      <c r="T13">
        <f t="shared" si="0"/>
        <v>0</v>
      </c>
      <c r="U13">
        <f>IF(K13="＋",0,IF(K13="(＋)",0,ABS(K13)))</f>
        <v>0</v>
      </c>
      <c r="V13">
        <f t="shared" si="1"/>
        <v>0</v>
      </c>
      <c r="W13">
        <f t="shared" si="1"/>
        <v>0</v>
      </c>
      <c r="X13">
        <f t="shared" si="1"/>
        <v>0</v>
      </c>
    </row>
    <row r="14" spans="2:24" ht="13.5" customHeight="1" x14ac:dyDescent="0.2">
      <c r="B14" s="1">
        <f t="shared" si="2"/>
        <v>4</v>
      </c>
      <c r="C14" s="3"/>
      <c r="D14" s="6"/>
      <c r="E14" s="123"/>
      <c r="F14" s="123" t="s">
        <v>165</v>
      </c>
      <c r="G14" s="123"/>
      <c r="H14" s="123"/>
      <c r="I14" s="123"/>
      <c r="J14" s="123"/>
      <c r="K14" s="20"/>
      <c r="L14" s="20"/>
      <c r="M14" s="20"/>
      <c r="N14" s="21" t="s">
        <v>149</v>
      </c>
      <c r="P14" t="s">
        <v>14</v>
      </c>
      <c r="Q14">
        <f>IF(K14="",0,VALUE(MID(K14,2,LEN(K14)-2)))</f>
        <v>0</v>
      </c>
      <c r="R14">
        <f t="shared" si="0"/>
        <v>0</v>
      </c>
      <c r="S14">
        <f t="shared" si="0"/>
        <v>0</v>
      </c>
      <c r="T14" t="e">
        <f t="shared" si="0"/>
        <v>#VALUE!</v>
      </c>
      <c r="U14">
        <f t="shared" si="1"/>
        <v>0</v>
      </c>
      <c r="V14">
        <f t="shared" si="1"/>
        <v>0</v>
      </c>
      <c r="W14">
        <f t="shared" si="1"/>
        <v>0</v>
      </c>
      <c r="X14">
        <f t="shared" si="1"/>
        <v>0</v>
      </c>
    </row>
    <row r="15" spans="2:24" ht="13.95" customHeight="1" x14ac:dyDescent="0.2">
      <c r="B15" s="1">
        <f t="shared" si="2"/>
        <v>5</v>
      </c>
      <c r="C15" s="3"/>
      <c r="D15" s="6"/>
      <c r="E15" s="123"/>
      <c r="F15" s="123" t="s">
        <v>166</v>
      </c>
      <c r="G15" s="123"/>
      <c r="H15" s="123"/>
      <c r="I15" s="123"/>
      <c r="J15" s="123"/>
      <c r="K15" s="20"/>
      <c r="L15" s="20"/>
      <c r="M15" s="20"/>
      <c r="N15" s="21" t="s">
        <v>151</v>
      </c>
      <c r="P15" s="81" t="s">
        <v>15</v>
      </c>
      <c r="Q15">
        <f>K15</f>
        <v>0</v>
      </c>
      <c r="R15">
        <f>L15</f>
        <v>0</v>
      </c>
      <c r="S15">
        <f>M15</f>
        <v>0</v>
      </c>
      <c r="T15" t="str">
        <f>N15</f>
        <v>(25)</v>
      </c>
      <c r="U15">
        <f t="shared" si="1"/>
        <v>0</v>
      </c>
      <c r="V15">
        <f>IF(L15="＋",0,IF(L15="(＋)",0,ABS(L15)))</f>
        <v>0</v>
      </c>
      <c r="W15">
        <f t="shared" si="1"/>
        <v>0</v>
      </c>
      <c r="X15">
        <f t="shared" si="1"/>
        <v>25</v>
      </c>
    </row>
    <row r="16" spans="2:24" ht="13.95" customHeight="1" x14ac:dyDescent="0.2">
      <c r="B16" s="1">
        <f t="shared" si="2"/>
        <v>6</v>
      </c>
      <c r="C16" s="3"/>
      <c r="D16" s="6"/>
      <c r="E16" s="123"/>
      <c r="F16" s="123" t="s">
        <v>140</v>
      </c>
      <c r="G16" s="123"/>
      <c r="H16" s="123"/>
      <c r="I16" s="123"/>
      <c r="J16" s="123"/>
      <c r="K16" s="20" t="s">
        <v>167</v>
      </c>
      <c r="L16" s="20" t="s">
        <v>150</v>
      </c>
      <c r="M16" s="20" t="s">
        <v>168</v>
      </c>
      <c r="N16" s="21" t="s">
        <v>150</v>
      </c>
      <c r="P16" t="s">
        <v>14</v>
      </c>
      <c r="Q16">
        <f t="shared" ref="Q16:T16" si="3">IF(K16="",0,VALUE(MID(K16,2,LEN(K16)-2)))</f>
        <v>125</v>
      </c>
      <c r="R16">
        <f t="shared" si="3"/>
        <v>50</v>
      </c>
      <c r="S16">
        <f t="shared" si="3"/>
        <v>225</v>
      </c>
      <c r="T16">
        <f t="shared" si="3"/>
        <v>50</v>
      </c>
      <c r="U16">
        <f t="shared" si="1"/>
        <v>125</v>
      </c>
      <c r="V16">
        <f t="shared" si="1"/>
        <v>50</v>
      </c>
      <c r="W16">
        <f t="shared" si="1"/>
        <v>225</v>
      </c>
      <c r="X16">
        <f t="shared" si="1"/>
        <v>50</v>
      </c>
    </row>
    <row r="17" spans="2:24" ht="13.5" customHeight="1" x14ac:dyDescent="0.2">
      <c r="B17" s="1">
        <f t="shared" si="2"/>
        <v>7</v>
      </c>
      <c r="C17" s="3"/>
      <c r="D17" s="6"/>
      <c r="E17" s="123"/>
      <c r="F17" s="123" t="s">
        <v>109</v>
      </c>
      <c r="G17" s="123"/>
      <c r="H17" s="123"/>
      <c r="I17" s="123"/>
      <c r="J17" s="123"/>
      <c r="K17" s="20" t="s">
        <v>149</v>
      </c>
      <c r="L17" s="20" t="s">
        <v>150</v>
      </c>
      <c r="M17" s="20" t="s">
        <v>168</v>
      </c>
      <c r="N17" s="21" t="s">
        <v>151</v>
      </c>
      <c r="U17">
        <f t="shared" si="1"/>
        <v>0</v>
      </c>
      <c r="V17">
        <f t="shared" si="1"/>
        <v>50</v>
      </c>
      <c r="W17">
        <f t="shared" si="1"/>
        <v>225</v>
      </c>
      <c r="X17">
        <f t="shared" si="1"/>
        <v>25</v>
      </c>
    </row>
    <row r="18" spans="2:24" ht="13.5" customHeight="1" x14ac:dyDescent="0.2">
      <c r="B18" s="1">
        <f t="shared" si="2"/>
        <v>8</v>
      </c>
      <c r="C18" s="3"/>
      <c r="D18" s="6"/>
      <c r="E18" s="123"/>
      <c r="F18" s="123" t="s">
        <v>108</v>
      </c>
      <c r="G18" s="123"/>
      <c r="H18" s="123"/>
      <c r="I18" s="123"/>
      <c r="J18" s="123"/>
      <c r="K18" s="20"/>
      <c r="L18" s="20"/>
      <c r="M18" s="20"/>
      <c r="N18" s="21" t="s">
        <v>151</v>
      </c>
      <c r="P18" t="s">
        <v>14</v>
      </c>
      <c r="Q18">
        <f t="shared" ref="Q18:T18" si="4">IF(K18="",0,VALUE(MID(K18,2,LEN(K18)-2)))</f>
        <v>0</v>
      </c>
      <c r="R18" t="e">
        <f>IF(#REF!="",0,VALUE(MID(#REF!,2,LEN(#REF!)-2)))</f>
        <v>#REF!</v>
      </c>
      <c r="S18">
        <f t="shared" si="4"/>
        <v>0</v>
      </c>
      <c r="T18">
        <f t="shared" si="4"/>
        <v>25</v>
      </c>
      <c r="U18">
        <f t="shared" si="1"/>
        <v>0</v>
      </c>
      <c r="V18">
        <f t="shared" si="1"/>
        <v>0</v>
      </c>
      <c r="W18">
        <f t="shared" si="1"/>
        <v>0</v>
      </c>
      <c r="X18">
        <f t="shared" si="1"/>
        <v>25</v>
      </c>
    </row>
    <row r="19" spans="2:24" ht="13.5" customHeight="1" x14ac:dyDescent="0.2">
      <c r="B19" s="1">
        <f t="shared" si="2"/>
        <v>9</v>
      </c>
      <c r="C19" s="2" t="s">
        <v>24</v>
      </c>
      <c r="D19" s="2" t="s">
        <v>25</v>
      </c>
      <c r="E19" s="123"/>
      <c r="F19" s="123" t="s">
        <v>107</v>
      </c>
      <c r="G19" s="123"/>
      <c r="H19" s="123"/>
      <c r="I19" s="123"/>
      <c r="J19" s="123"/>
      <c r="K19" s="24">
        <v>825</v>
      </c>
      <c r="L19" s="24">
        <v>950</v>
      </c>
      <c r="M19" s="24">
        <v>750</v>
      </c>
      <c r="N19" s="115">
        <v>1050</v>
      </c>
      <c r="P19" s="81"/>
    </row>
    <row r="20" spans="2:24" ht="13.5" customHeight="1" x14ac:dyDescent="0.2">
      <c r="B20" s="1">
        <f t="shared" si="2"/>
        <v>10</v>
      </c>
      <c r="C20" s="2" t="s">
        <v>26</v>
      </c>
      <c r="D20" s="2" t="s">
        <v>27</v>
      </c>
      <c r="E20" s="123"/>
      <c r="F20" s="123" t="s">
        <v>95</v>
      </c>
      <c r="G20" s="123"/>
      <c r="H20" s="123"/>
      <c r="I20" s="123"/>
      <c r="J20" s="123"/>
      <c r="K20" s="24">
        <v>25</v>
      </c>
      <c r="L20" s="24">
        <v>50</v>
      </c>
      <c r="M20" s="24"/>
      <c r="N20" s="115">
        <v>25</v>
      </c>
      <c r="P20" s="81"/>
    </row>
    <row r="21" spans="2:24" ht="13.95" customHeight="1" x14ac:dyDescent="0.2">
      <c r="B21" s="1">
        <f t="shared" si="2"/>
        <v>11</v>
      </c>
      <c r="C21" s="2" t="s">
        <v>85</v>
      </c>
      <c r="D21" s="2" t="s">
        <v>75</v>
      </c>
      <c r="E21" s="123"/>
      <c r="F21" s="123" t="s">
        <v>133</v>
      </c>
      <c r="G21" s="123"/>
      <c r="H21" s="123"/>
      <c r="I21" s="123"/>
      <c r="J21" s="123"/>
      <c r="K21" s="24"/>
      <c r="L21" s="24">
        <v>25</v>
      </c>
      <c r="M21" s="24"/>
      <c r="N21" s="116"/>
      <c r="U21">
        <f>COUNTA(K21:K21)</f>
        <v>0</v>
      </c>
      <c r="V21">
        <f>COUNTA(L21:L21)</f>
        <v>1</v>
      </c>
      <c r="W21">
        <f>COUNTA(M21:M21)</f>
        <v>0</v>
      </c>
      <c r="X21">
        <f>COUNTA(N21:N21)</f>
        <v>0</v>
      </c>
    </row>
    <row r="22" spans="2:24" ht="13.95" customHeight="1" x14ac:dyDescent="0.2">
      <c r="B22" s="1">
        <f t="shared" si="2"/>
        <v>12</v>
      </c>
      <c r="C22" s="6"/>
      <c r="D22" s="2" t="s">
        <v>17</v>
      </c>
      <c r="E22" s="123"/>
      <c r="F22" s="123" t="s">
        <v>105</v>
      </c>
      <c r="G22" s="123"/>
      <c r="H22" s="123"/>
      <c r="I22" s="123"/>
      <c r="J22" s="123"/>
      <c r="K22" s="24">
        <v>13</v>
      </c>
      <c r="L22" s="24" t="s">
        <v>148</v>
      </c>
      <c r="M22" s="24" t="s">
        <v>148</v>
      </c>
      <c r="N22" s="115" t="s">
        <v>148</v>
      </c>
    </row>
    <row r="23" spans="2:24" ht="13.5" customHeight="1" x14ac:dyDescent="0.2">
      <c r="B23" s="1">
        <f t="shared" si="2"/>
        <v>13</v>
      </c>
      <c r="C23" s="6"/>
      <c r="D23" s="6"/>
      <c r="E23" s="123"/>
      <c r="F23" s="123" t="s">
        <v>96</v>
      </c>
      <c r="G23" s="123"/>
      <c r="H23" s="123"/>
      <c r="I23" s="123"/>
      <c r="J23" s="123"/>
      <c r="K23" s="24">
        <v>250</v>
      </c>
      <c r="L23" s="24">
        <v>1125</v>
      </c>
      <c r="M23" s="24" t="s">
        <v>148</v>
      </c>
      <c r="N23" s="115">
        <v>1075</v>
      </c>
    </row>
    <row r="24" spans="2:24" ht="13.5" customHeight="1" x14ac:dyDescent="0.2">
      <c r="B24" s="1">
        <f t="shared" si="2"/>
        <v>14</v>
      </c>
      <c r="C24" s="6"/>
      <c r="D24" s="6"/>
      <c r="E24" s="123"/>
      <c r="F24" s="123" t="s">
        <v>106</v>
      </c>
      <c r="G24" s="123"/>
      <c r="H24" s="123"/>
      <c r="I24" s="123"/>
      <c r="J24" s="123"/>
      <c r="K24" s="24"/>
      <c r="L24" s="24" t="s">
        <v>148</v>
      </c>
      <c r="M24" s="24" t="s">
        <v>148</v>
      </c>
      <c r="N24" s="115" t="s">
        <v>148</v>
      </c>
    </row>
    <row r="25" spans="2:24" ht="13.95" customHeight="1" x14ac:dyDescent="0.2">
      <c r="B25" s="1">
        <f t="shared" si="2"/>
        <v>15</v>
      </c>
      <c r="C25" s="6"/>
      <c r="D25" s="6"/>
      <c r="E25" s="123"/>
      <c r="F25" s="123" t="s">
        <v>97</v>
      </c>
      <c r="G25" s="123"/>
      <c r="H25" s="123"/>
      <c r="I25" s="123"/>
      <c r="J25" s="123"/>
      <c r="K25" s="24" t="s">
        <v>148</v>
      </c>
      <c r="L25" s="24">
        <v>475</v>
      </c>
      <c r="M25" s="24">
        <v>150</v>
      </c>
      <c r="N25" s="115">
        <v>900</v>
      </c>
    </row>
    <row r="26" spans="2:24" ht="13.95" customHeight="1" x14ac:dyDescent="0.2">
      <c r="B26" s="1">
        <f t="shared" si="2"/>
        <v>16</v>
      </c>
      <c r="C26" s="6"/>
      <c r="D26" s="6"/>
      <c r="E26" s="123"/>
      <c r="F26" s="123" t="s">
        <v>71</v>
      </c>
      <c r="G26" s="123"/>
      <c r="H26" s="123"/>
      <c r="I26" s="123"/>
      <c r="J26" s="123"/>
      <c r="K26" s="24" t="s">
        <v>148</v>
      </c>
      <c r="L26" s="24"/>
      <c r="M26" s="24"/>
      <c r="N26" s="115"/>
    </row>
    <row r="27" spans="2:24" ht="13.5" customHeight="1" x14ac:dyDescent="0.2">
      <c r="B27" s="1">
        <f t="shared" si="2"/>
        <v>17</v>
      </c>
      <c r="C27" s="6"/>
      <c r="D27" s="6"/>
      <c r="E27" s="123"/>
      <c r="F27" s="123" t="s">
        <v>18</v>
      </c>
      <c r="G27" s="123"/>
      <c r="H27" s="123"/>
      <c r="I27" s="123"/>
      <c r="J27" s="123"/>
      <c r="K27" s="24">
        <v>50</v>
      </c>
      <c r="L27" s="24">
        <v>200</v>
      </c>
      <c r="M27" s="24">
        <v>150</v>
      </c>
      <c r="N27" s="115">
        <v>175</v>
      </c>
    </row>
    <row r="28" spans="2:24" ht="13.5" customHeight="1" x14ac:dyDescent="0.2">
      <c r="B28" s="1">
        <f t="shared" si="2"/>
        <v>18</v>
      </c>
      <c r="C28" s="6"/>
      <c r="D28" s="6"/>
      <c r="E28" s="123"/>
      <c r="F28" s="123" t="s">
        <v>98</v>
      </c>
      <c r="G28" s="123"/>
      <c r="H28" s="123"/>
      <c r="I28" s="123"/>
      <c r="J28" s="123"/>
      <c r="K28" s="24">
        <v>100</v>
      </c>
      <c r="L28" s="24" t="s">
        <v>148</v>
      </c>
      <c r="M28" s="24">
        <v>400</v>
      </c>
      <c r="N28" s="115">
        <v>1200</v>
      </c>
    </row>
    <row r="29" spans="2:24" ht="13.5" customHeight="1" x14ac:dyDescent="0.2">
      <c r="B29" s="1">
        <f t="shared" si="2"/>
        <v>19</v>
      </c>
      <c r="C29" s="6"/>
      <c r="D29" s="6"/>
      <c r="E29" s="123"/>
      <c r="F29" s="123" t="s">
        <v>99</v>
      </c>
      <c r="G29" s="123"/>
      <c r="H29" s="123"/>
      <c r="I29" s="123"/>
      <c r="J29" s="123"/>
      <c r="K29" s="24">
        <v>50</v>
      </c>
      <c r="L29" s="24">
        <v>100</v>
      </c>
      <c r="M29" s="24">
        <v>25</v>
      </c>
      <c r="N29" s="115" t="s">
        <v>148</v>
      </c>
    </row>
    <row r="30" spans="2:24" ht="13.95" customHeight="1" x14ac:dyDescent="0.2">
      <c r="B30" s="1">
        <f t="shared" si="2"/>
        <v>20</v>
      </c>
      <c r="C30" s="6"/>
      <c r="D30" s="6"/>
      <c r="E30" s="123"/>
      <c r="F30" s="123" t="s">
        <v>19</v>
      </c>
      <c r="G30" s="123"/>
      <c r="H30" s="123"/>
      <c r="I30" s="123"/>
      <c r="J30" s="123"/>
      <c r="K30" s="24">
        <v>100</v>
      </c>
      <c r="L30" s="24">
        <v>150</v>
      </c>
      <c r="M30" s="24">
        <v>75</v>
      </c>
      <c r="N30" s="115"/>
    </row>
    <row r="31" spans="2:24" ht="13.5" customHeight="1" x14ac:dyDescent="0.2">
      <c r="B31" s="1">
        <f t="shared" si="2"/>
        <v>21</v>
      </c>
      <c r="C31" s="6"/>
      <c r="D31" s="6"/>
      <c r="E31" s="123"/>
      <c r="F31" s="123" t="s">
        <v>169</v>
      </c>
      <c r="G31" s="123"/>
      <c r="H31" s="123"/>
      <c r="I31" s="123"/>
      <c r="J31" s="123"/>
      <c r="K31" s="24"/>
      <c r="L31" s="24"/>
      <c r="M31" s="24"/>
      <c r="N31" s="115">
        <v>1</v>
      </c>
    </row>
    <row r="32" spans="2:24" ht="13.5" customHeight="1" x14ac:dyDescent="0.2">
      <c r="B32" s="1">
        <f t="shared" si="2"/>
        <v>22</v>
      </c>
      <c r="C32" s="6"/>
      <c r="D32" s="6"/>
      <c r="E32" s="123"/>
      <c r="F32" s="123" t="s">
        <v>118</v>
      </c>
      <c r="G32" s="123"/>
      <c r="H32" s="123"/>
      <c r="I32" s="123"/>
      <c r="J32" s="123"/>
      <c r="K32" s="24">
        <v>25</v>
      </c>
      <c r="L32" s="24">
        <v>75</v>
      </c>
      <c r="M32" s="24">
        <v>250</v>
      </c>
      <c r="N32" s="115">
        <v>150</v>
      </c>
    </row>
    <row r="33" spans="2:29" ht="13.95" customHeight="1" x14ac:dyDescent="0.2">
      <c r="B33" s="1">
        <f t="shared" si="2"/>
        <v>23</v>
      </c>
      <c r="C33" s="6"/>
      <c r="D33" s="6"/>
      <c r="E33" s="123"/>
      <c r="F33" s="123" t="s">
        <v>170</v>
      </c>
      <c r="G33" s="123"/>
      <c r="H33" s="123"/>
      <c r="I33" s="123"/>
      <c r="J33" s="123"/>
      <c r="K33" s="24"/>
      <c r="L33" s="24" t="s">
        <v>148</v>
      </c>
      <c r="M33" s="24"/>
      <c r="N33" s="115"/>
    </row>
    <row r="34" spans="2:29" ht="13.95" customHeight="1" x14ac:dyDescent="0.2">
      <c r="B34" s="1">
        <f t="shared" si="2"/>
        <v>24</v>
      </c>
      <c r="C34" s="6"/>
      <c r="D34" s="6"/>
      <c r="E34" s="123"/>
      <c r="F34" s="123" t="s">
        <v>20</v>
      </c>
      <c r="G34" s="123"/>
      <c r="H34" s="123"/>
      <c r="I34" s="123"/>
      <c r="J34" s="123"/>
      <c r="K34" s="24">
        <v>500</v>
      </c>
      <c r="L34" s="24">
        <v>1400</v>
      </c>
      <c r="M34" s="24">
        <v>1375</v>
      </c>
      <c r="N34" s="115">
        <v>2750</v>
      </c>
    </row>
    <row r="35" spans="2:29" ht="13.5" customHeight="1" x14ac:dyDescent="0.2">
      <c r="B35" s="1">
        <f t="shared" si="2"/>
        <v>25</v>
      </c>
      <c r="C35" s="6"/>
      <c r="D35" s="6"/>
      <c r="E35" s="123"/>
      <c r="F35" s="123" t="s">
        <v>21</v>
      </c>
      <c r="G35" s="123"/>
      <c r="H35" s="123"/>
      <c r="I35" s="123"/>
      <c r="J35" s="123"/>
      <c r="K35" s="24">
        <v>10250</v>
      </c>
      <c r="L35" s="24">
        <v>13750</v>
      </c>
      <c r="M35" s="56">
        <v>13250</v>
      </c>
      <c r="N35" s="60">
        <v>4750</v>
      </c>
    </row>
    <row r="36" spans="2:29" ht="13.95" customHeight="1" x14ac:dyDescent="0.2">
      <c r="B36" s="1">
        <f t="shared" si="2"/>
        <v>26</v>
      </c>
      <c r="C36" s="6"/>
      <c r="D36" s="6"/>
      <c r="E36" s="123"/>
      <c r="F36" s="123" t="s">
        <v>22</v>
      </c>
      <c r="G36" s="123"/>
      <c r="H36" s="123"/>
      <c r="I36" s="123"/>
      <c r="J36" s="123"/>
      <c r="K36" s="24"/>
      <c r="L36" s="24" t="s">
        <v>148</v>
      </c>
      <c r="M36" s="24"/>
      <c r="N36" s="115" t="s">
        <v>148</v>
      </c>
    </row>
    <row r="37" spans="2:29" ht="13.5" customHeight="1" x14ac:dyDescent="0.2">
      <c r="B37" s="1">
        <f t="shared" si="2"/>
        <v>27</v>
      </c>
      <c r="C37" s="2" t="s">
        <v>76</v>
      </c>
      <c r="D37" s="2" t="s">
        <v>77</v>
      </c>
      <c r="E37" s="123"/>
      <c r="F37" s="123" t="s">
        <v>94</v>
      </c>
      <c r="G37" s="123"/>
      <c r="H37" s="123"/>
      <c r="I37" s="123"/>
      <c r="J37" s="123"/>
      <c r="K37" s="24"/>
      <c r="L37" s="24"/>
      <c r="M37" s="24" t="s">
        <v>148</v>
      </c>
      <c r="N37" s="115" t="s">
        <v>148</v>
      </c>
    </row>
    <row r="38" spans="2:29" ht="13.95" customHeight="1" x14ac:dyDescent="0.2">
      <c r="B38" s="1">
        <f t="shared" si="2"/>
        <v>28</v>
      </c>
      <c r="C38" s="6"/>
      <c r="D38" s="6"/>
      <c r="E38" s="123"/>
      <c r="F38" s="123" t="s">
        <v>143</v>
      </c>
      <c r="G38" s="123"/>
      <c r="H38" s="123"/>
      <c r="I38" s="123"/>
      <c r="J38" s="123"/>
      <c r="K38" s="24" t="s">
        <v>148</v>
      </c>
      <c r="L38" s="24"/>
      <c r="M38" s="24"/>
      <c r="N38" s="115">
        <v>25</v>
      </c>
    </row>
    <row r="39" spans="2:29" ht="13.95" customHeight="1" x14ac:dyDescent="0.2">
      <c r="B39" s="1">
        <f t="shared" si="2"/>
        <v>29</v>
      </c>
      <c r="C39" s="2" t="s">
        <v>86</v>
      </c>
      <c r="D39" s="2" t="s">
        <v>28</v>
      </c>
      <c r="E39" s="123"/>
      <c r="F39" s="123" t="s">
        <v>113</v>
      </c>
      <c r="G39" s="123"/>
      <c r="H39" s="123"/>
      <c r="I39" s="123"/>
      <c r="J39" s="123"/>
      <c r="K39" s="24" t="s">
        <v>148</v>
      </c>
      <c r="L39" s="24" t="s">
        <v>148</v>
      </c>
      <c r="M39" s="24" t="s">
        <v>148</v>
      </c>
      <c r="N39" s="115" t="s">
        <v>148</v>
      </c>
      <c r="Y39" s="125"/>
    </row>
    <row r="40" spans="2:29" ht="13.95" customHeight="1" x14ac:dyDescent="0.2">
      <c r="B40" s="1">
        <f t="shared" si="2"/>
        <v>30</v>
      </c>
      <c r="C40" s="6"/>
      <c r="D40" s="6"/>
      <c r="E40" s="123"/>
      <c r="F40" s="123" t="s">
        <v>171</v>
      </c>
      <c r="G40" s="123"/>
      <c r="H40" s="123"/>
      <c r="I40" s="123"/>
      <c r="J40" s="123"/>
      <c r="K40" s="24" t="s">
        <v>148</v>
      </c>
      <c r="L40" s="24"/>
      <c r="M40" s="24" t="s">
        <v>148</v>
      </c>
      <c r="N40" s="115"/>
      <c r="Y40" s="125"/>
    </row>
    <row r="41" spans="2:29" ht="13.95" customHeight="1" x14ac:dyDescent="0.2">
      <c r="B41" s="1">
        <f t="shared" si="2"/>
        <v>31</v>
      </c>
      <c r="C41" s="6"/>
      <c r="D41" s="6"/>
      <c r="E41" s="123"/>
      <c r="F41" s="123" t="s">
        <v>136</v>
      </c>
      <c r="G41" s="123"/>
      <c r="H41" s="123"/>
      <c r="I41" s="123"/>
      <c r="J41" s="123"/>
      <c r="K41" s="24">
        <v>50</v>
      </c>
      <c r="L41" s="24" t="s">
        <v>148</v>
      </c>
      <c r="M41" s="24">
        <v>125</v>
      </c>
      <c r="N41" s="115">
        <v>75</v>
      </c>
      <c r="U41" s="126">
        <f>COUNTA($K11:$K43)</f>
        <v>20</v>
      </c>
      <c r="V41" s="126">
        <f>COUNTA($L11:$L43)</f>
        <v>23</v>
      </c>
      <c r="W41" s="126">
        <f>COUNTA($M11:$M43)</f>
        <v>22</v>
      </c>
      <c r="X41" s="126">
        <f>COUNTA($N11:$N43)</f>
        <v>26</v>
      </c>
      <c r="Y41" s="126"/>
      <c r="Z41" s="126"/>
      <c r="AA41" s="126"/>
      <c r="AB41" s="126"/>
      <c r="AC41" s="125"/>
    </row>
    <row r="42" spans="2:29" ht="13.95" customHeight="1" x14ac:dyDescent="0.2">
      <c r="B42" s="1">
        <f t="shared" si="2"/>
        <v>32</v>
      </c>
      <c r="C42" s="6"/>
      <c r="D42" s="6"/>
      <c r="E42" s="123"/>
      <c r="F42" s="123" t="s">
        <v>29</v>
      </c>
      <c r="G42" s="123"/>
      <c r="H42" s="123"/>
      <c r="I42" s="123"/>
      <c r="J42" s="123"/>
      <c r="K42" s="24"/>
      <c r="L42" s="24">
        <v>25</v>
      </c>
      <c r="M42" s="24">
        <v>25</v>
      </c>
      <c r="N42" s="115"/>
      <c r="Y42" s="125"/>
    </row>
    <row r="43" spans="2:29" ht="13.5" customHeight="1" x14ac:dyDescent="0.2">
      <c r="B43" s="1">
        <f t="shared" si="2"/>
        <v>33</v>
      </c>
      <c r="C43" s="6"/>
      <c r="D43" s="6"/>
      <c r="E43" s="123"/>
      <c r="F43" s="123" t="s">
        <v>83</v>
      </c>
      <c r="G43" s="123"/>
      <c r="H43" s="123"/>
      <c r="I43" s="123"/>
      <c r="J43" s="123"/>
      <c r="K43" s="24"/>
      <c r="L43" s="24">
        <v>25</v>
      </c>
      <c r="M43" s="24">
        <v>50</v>
      </c>
      <c r="N43" s="115" t="s">
        <v>148</v>
      </c>
      <c r="Y43" s="127"/>
    </row>
    <row r="44" spans="2:29" ht="13.95" customHeight="1" x14ac:dyDescent="0.2">
      <c r="B44" s="1">
        <f t="shared" si="2"/>
        <v>34</v>
      </c>
      <c r="C44" s="6"/>
      <c r="D44" s="6"/>
      <c r="E44" s="123"/>
      <c r="F44" s="123" t="s">
        <v>172</v>
      </c>
      <c r="G44" s="123"/>
      <c r="H44" s="123"/>
      <c r="I44" s="123"/>
      <c r="J44" s="123"/>
      <c r="K44" s="24">
        <v>25</v>
      </c>
      <c r="L44" s="24"/>
      <c r="M44" s="24"/>
      <c r="N44" s="115" t="s">
        <v>148</v>
      </c>
      <c r="Y44" s="127"/>
    </row>
    <row r="45" spans="2:29" ht="13.5" customHeight="1" x14ac:dyDescent="0.2">
      <c r="B45" s="1">
        <f t="shared" si="2"/>
        <v>35</v>
      </c>
      <c r="C45" s="6"/>
      <c r="D45" s="6"/>
      <c r="E45" s="123"/>
      <c r="F45" s="123" t="s">
        <v>173</v>
      </c>
      <c r="G45" s="123"/>
      <c r="H45" s="123"/>
      <c r="I45" s="123"/>
      <c r="J45" s="123"/>
      <c r="K45" s="24"/>
      <c r="L45" s="24"/>
      <c r="M45" s="24">
        <v>200</v>
      </c>
      <c r="N45" s="115" t="s">
        <v>148</v>
      </c>
      <c r="Y45" s="127"/>
    </row>
    <row r="46" spans="2:29" ht="13.5" customHeight="1" x14ac:dyDescent="0.2">
      <c r="B46" s="1">
        <f t="shared" si="2"/>
        <v>36</v>
      </c>
      <c r="C46" s="6"/>
      <c r="D46" s="6"/>
      <c r="E46" s="123"/>
      <c r="F46" s="123" t="s">
        <v>100</v>
      </c>
      <c r="G46" s="123"/>
      <c r="H46" s="123"/>
      <c r="I46" s="123"/>
      <c r="J46" s="123"/>
      <c r="K46" s="24">
        <v>500</v>
      </c>
      <c r="L46" s="24">
        <v>500</v>
      </c>
      <c r="M46" s="24">
        <v>300</v>
      </c>
      <c r="N46" s="115" t="s">
        <v>148</v>
      </c>
      <c r="Y46" s="127"/>
    </row>
    <row r="47" spans="2:29" ht="13.95" customHeight="1" x14ac:dyDescent="0.2">
      <c r="B47" s="1">
        <f t="shared" si="2"/>
        <v>37</v>
      </c>
      <c r="C47" s="6"/>
      <c r="D47" s="6"/>
      <c r="E47" s="123"/>
      <c r="F47" s="123" t="s">
        <v>174</v>
      </c>
      <c r="G47" s="123"/>
      <c r="H47" s="123"/>
      <c r="I47" s="123"/>
      <c r="J47" s="123"/>
      <c r="K47" s="24"/>
      <c r="L47" s="128">
        <v>25</v>
      </c>
      <c r="M47" s="24"/>
      <c r="N47" s="115"/>
      <c r="Y47" s="125"/>
    </row>
    <row r="48" spans="2:29" ht="13.95" customHeight="1" x14ac:dyDescent="0.2">
      <c r="B48" s="1">
        <f t="shared" si="2"/>
        <v>38</v>
      </c>
      <c r="C48" s="6"/>
      <c r="D48" s="6"/>
      <c r="E48" s="123"/>
      <c r="F48" s="123" t="s">
        <v>101</v>
      </c>
      <c r="G48" s="123"/>
      <c r="H48" s="123"/>
      <c r="I48" s="123"/>
      <c r="J48" s="123"/>
      <c r="K48" s="24">
        <v>200</v>
      </c>
      <c r="L48" s="24">
        <v>800</v>
      </c>
      <c r="M48" s="24">
        <v>1050</v>
      </c>
      <c r="N48" s="115">
        <v>1200</v>
      </c>
      <c r="Y48" s="125"/>
    </row>
    <row r="49" spans="2:25" ht="13.5" customHeight="1" x14ac:dyDescent="0.2">
      <c r="B49" s="1">
        <f t="shared" si="2"/>
        <v>39</v>
      </c>
      <c r="C49" s="6"/>
      <c r="D49" s="6"/>
      <c r="E49" s="123"/>
      <c r="F49" s="123" t="s">
        <v>102</v>
      </c>
      <c r="G49" s="123"/>
      <c r="H49" s="123"/>
      <c r="I49" s="123"/>
      <c r="J49" s="123"/>
      <c r="K49" s="24">
        <v>250</v>
      </c>
      <c r="L49" s="24">
        <v>175</v>
      </c>
      <c r="M49" s="24">
        <v>600</v>
      </c>
      <c r="N49" s="115">
        <v>275</v>
      </c>
      <c r="Y49" s="125"/>
    </row>
    <row r="50" spans="2:25" ht="13.5" customHeight="1" x14ac:dyDescent="0.2">
      <c r="B50" s="1">
        <f t="shared" si="2"/>
        <v>40</v>
      </c>
      <c r="C50" s="6"/>
      <c r="D50" s="6"/>
      <c r="E50" s="123"/>
      <c r="F50" s="123" t="s">
        <v>175</v>
      </c>
      <c r="G50" s="123"/>
      <c r="H50" s="123"/>
      <c r="I50" s="123"/>
      <c r="J50" s="123"/>
      <c r="K50" s="24" t="s">
        <v>148</v>
      </c>
      <c r="L50" s="24"/>
      <c r="M50" s="24"/>
      <c r="N50" s="115">
        <v>16</v>
      </c>
      <c r="Y50" s="125"/>
    </row>
    <row r="51" spans="2:25" ht="13.5" customHeight="1" x14ac:dyDescent="0.2">
      <c r="B51" s="1">
        <f t="shared" si="2"/>
        <v>41</v>
      </c>
      <c r="C51" s="6"/>
      <c r="D51" s="6"/>
      <c r="E51" s="123"/>
      <c r="F51" s="123" t="s">
        <v>30</v>
      </c>
      <c r="G51" s="123"/>
      <c r="H51" s="123"/>
      <c r="I51" s="123"/>
      <c r="J51" s="123"/>
      <c r="K51" s="24">
        <v>16</v>
      </c>
      <c r="L51" s="24">
        <v>16</v>
      </c>
      <c r="M51" s="24">
        <v>16</v>
      </c>
      <c r="N51" s="115">
        <v>16</v>
      </c>
      <c r="Y51" s="125"/>
    </row>
    <row r="52" spans="2:25" ht="13.5" customHeight="1" x14ac:dyDescent="0.2">
      <c r="B52" s="1">
        <f t="shared" si="2"/>
        <v>42</v>
      </c>
      <c r="C52" s="6"/>
      <c r="D52" s="6"/>
      <c r="E52" s="123"/>
      <c r="F52" s="123" t="s">
        <v>176</v>
      </c>
      <c r="G52" s="123"/>
      <c r="H52" s="123"/>
      <c r="I52" s="123"/>
      <c r="J52" s="123"/>
      <c r="K52" s="24"/>
      <c r="L52" s="24"/>
      <c r="M52" s="24" t="s">
        <v>148</v>
      </c>
      <c r="N52" s="115">
        <v>32</v>
      </c>
      <c r="Y52" s="125"/>
    </row>
    <row r="53" spans="2:25" ht="13.95" customHeight="1" x14ac:dyDescent="0.2">
      <c r="B53" s="1">
        <f t="shared" si="2"/>
        <v>43</v>
      </c>
      <c r="C53" s="6"/>
      <c r="D53" s="6"/>
      <c r="E53" s="123"/>
      <c r="F53" s="123" t="s">
        <v>177</v>
      </c>
      <c r="G53" s="123"/>
      <c r="H53" s="123"/>
      <c r="I53" s="123"/>
      <c r="J53" s="123"/>
      <c r="K53" s="24"/>
      <c r="L53" s="24"/>
      <c r="M53" s="24"/>
      <c r="N53" s="115" t="s">
        <v>148</v>
      </c>
      <c r="Y53" s="125"/>
    </row>
    <row r="54" spans="2:25" ht="13.95" customHeight="1" x14ac:dyDescent="0.2">
      <c r="B54" s="1">
        <f t="shared" si="2"/>
        <v>44</v>
      </c>
      <c r="C54" s="6"/>
      <c r="D54" s="6"/>
      <c r="E54" s="123"/>
      <c r="F54" s="123" t="s">
        <v>81</v>
      </c>
      <c r="G54" s="123"/>
      <c r="H54" s="123"/>
      <c r="I54" s="123"/>
      <c r="J54" s="123"/>
      <c r="K54" s="24" t="s">
        <v>148</v>
      </c>
      <c r="L54" s="24"/>
      <c r="M54" s="24" t="s">
        <v>148</v>
      </c>
      <c r="N54" s="115" t="s">
        <v>148</v>
      </c>
      <c r="Y54" s="125"/>
    </row>
    <row r="55" spans="2:25" ht="13.5" customHeight="1" x14ac:dyDescent="0.2">
      <c r="B55" s="1">
        <f t="shared" si="2"/>
        <v>45</v>
      </c>
      <c r="C55" s="6"/>
      <c r="D55" s="6"/>
      <c r="E55" s="123"/>
      <c r="F55" s="123" t="s">
        <v>103</v>
      </c>
      <c r="G55" s="123"/>
      <c r="H55" s="123"/>
      <c r="I55" s="123"/>
      <c r="J55" s="123"/>
      <c r="K55" s="24">
        <v>900</v>
      </c>
      <c r="L55" s="24">
        <v>350</v>
      </c>
      <c r="M55" s="24">
        <v>1100</v>
      </c>
      <c r="N55" s="115">
        <v>850</v>
      </c>
      <c r="Y55" s="125"/>
    </row>
    <row r="56" spans="2:25" ht="13.95" customHeight="1" x14ac:dyDescent="0.2">
      <c r="B56" s="1">
        <f t="shared" si="2"/>
        <v>46</v>
      </c>
      <c r="C56" s="6"/>
      <c r="D56" s="6"/>
      <c r="E56" s="123"/>
      <c r="F56" s="123" t="s">
        <v>178</v>
      </c>
      <c r="G56" s="123"/>
      <c r="H56" s="123"/>
      <c r="I56" s="123"/>
      <c r="J56" s="123"/>
      <c r="K56" s="24" t="s">
        <v>148</v>
      </c>
      <c r="L56" s="24"/>
      <c r="M56" s="24" t="s">
        <v>148</v>
      </c>
      <c r="N56" s="115"/>
      <c r="Y56" s="125"/>
    </row>
    <row r="57" spans="2:25" ht="13.95" customHeight="1" x14ac:dyDescent="0.2">
      <c r="B57" s="1">
        <f t="shared" si="2"/>
        <v>47</v>
      </c>
      <c r="C57" s="6"/>
      <c r="D57" s="6"/>
      <c r="E57" s="123"/>
      <c r="F57" s="123" t="s">
        <v>179</v>
      </c>
      <c r="G57" s="123"/>
      <c r="H57" s="123"/>
      <c r="I57" s="123"/>
      <c r="J57" s="123"/>
      <c r="K57" s="24" t="s">
        <v>148</v>
      </c>
      <c r="L57" s="24">
        <v>25</v>
      </c>
      <c r="M57" s="24">
        <v>25</v>
      </c>
      <c r="N57" s="115">
        <v>75</v>
      </c>
      <c r="Y57" s="125"/>
    </row>
    <row r="58" spans="2:25" ht="13.95" customHeight="1" x14ac:dyDescent="0.2">
      <c r="B58" s="1">
        <f t="shared" si="2"/>
        <v>48</v>
      </c>
      <c r="C58" s="6"/>
      <c r="D58" s="6"/>
      <c r="E58" s="123"/>
      <c r="F58" s="123" t="s">
        <v>31</v>
      </c>
      <c r="G58" s="123"/>
      <c r="H58" s="123"/>
      <c r="I58" s="123"/>
      <c r="J58" s="123"/>
      <c r="K58" s="24">
        <v>850</v>
      </c>
      <c r="L58" s="24">
        <v>425</v>
      </c>
      <c r="M58" s="24">
        <v>550</v>
      </c>
      <c r="N58" s="115">
        <v>475</v>
      </c>
      <c r="Y58" s="125"/>
    </row>
    <row r="59" spans="2:25" ht="13.95" customHeight="1" x14ac:dyDescent="0.2">
      <c r="B59" s="1">
        <f t="shared" si="2"/>
        <v>49</v>
      </c>
      <c r="C59" s="2" t="s">
        <v>32</v>
      </c>
      <c r="D59" s="2" t="s">
        <v>33</v>
      </c>
      <c r="E59" s="123"/>
      <c r="F59" s="123" t="s">
        <v>158</v>
      </c>
      <c r="G59" s="123"/>
      <c r="H59" s="123"/>
      <c r="I59" s="123"/>
      <c r="J59" s="123"/>
      <c r="K59" s="24" t="s">
        <v>148</v>
      </c>
      <c r="L59" s="24" t="s">
        <v>148</v>
      </c>
      <c r="M59" s="24" t="s">
        <v>148</v>
      </c>
      <c r="N59" s="115" t="s">
        <v>148</v>
      </c>
    </row>
    <row r="60" spans="2:25" ht="14.25" customHeight="1" x14ac:dyDescent="0.2">
      <c r="B60" s="1">
        <f t="shared" si="2"/>
        <v>50</v>
      </c>
      <c r="C60" s="6"/>
      <c r="D60" s="6"/>
      <c r="E60" s="123"/>
      <c r="F60" s="123" t="s">
        <v>180</v>
      </c>
      <c r="G60" s="123"/>
      <c r="H60" s="123"/>
      <c r="I60" s="123"/>
      <c r="J60" s="123"/>
      <c r="K60" s="24"/>
      <c r="L60" s="24"/>
      <c r="M60" s="24"/>
      <c r="N60" s="115">
        <v>1</v>
      </c>
    </row>
    <row r="61" spans="2:25" ht="13.5" customHeight="1" x14ac:dyDescent="0.2">
      <c r="B61" s="1">
        <f t="shared" si="2"/>
        <v>51</v>
      </c>
      <c r="C61" s="6"/>
      <c r="D61" s="6"/>
      <c r="E61" s="123"/>
      <c r="F61" s="123" t="s">
        <v>181</v>
      </c>
      <c r="G61" s="123"/>
      <c r="H61" s="123"/>
      <c r="I61" s="123"/>
      <c r="J61" s="123"/>
      <c r="K61" s="24"/>
      <c r="L61" s="24"/>
      <c r="M61" s="24"/>
      <c r="N61" s="115">
        <v>3</v>
      </c>
    </row>
    <row r="62" spans="2:25" ht="13.95" customHeight="1" x14ac:dyDescent="0.2">
      <c r="B62" s="1">
        <f t="shared" si="2"/>
        <v>52</v>
      </c>
      <c r="C62" s="6"/>
      <c r="D62" s="6"/>
      <c r="E62" s="123"/>
      <c r="F62" s="123" t="s">
        <v>114</v>
      </c>
      <c r="G62" s="123"/>
      <c r="H62" s="123"/>
      <c r="I62" s="123"/>
      <c r="J62" s="123"/>
      <c r="K62" s="24">
        <v>2</v>
      </c>
      <c r="L62" s="24"/>
      <c r="M62" s="24"/>
      <c r="N62" s="115">
        <v>1</v>
      </c>
    </row>
    <row r="63" spans="2:25" ht="13.95" customHeight="1" x14ac:dyDescent="0.2">
      <c r="B63" s="1">
        <f t="shared" si="2"/>
        <v>53</v>
      </c>
      <c r="C63" s="6"/>
      <c r="D63" s="6"/>
      <c r="E63" s="123"/>
      <c r="F63" s="123" t="s">
        <v>182</v>
      </c>
      <c r="G63" s="123"/>
      <c r="H63" s="123"/>
      <c r="I63" s="123"/>
      <c r="J63" s="123"/>
      <c r="K63" s="24"/>
      <c r="L63" s="24"/>
      <c r="M63" s="24"/>
      <c r="N63" s="115" t="s">
        <v>148</v>
      </c>
    </row>
    <row r="64" spans="2:25" ht="13.95" customHeight="1" x14ac:dyDescent="0.2">
      <c r="B64" s="1">
        <f t="shared" si="2"/>
        <v>54</v>
      </c>
      <c r="C64" s="6"/>
      <c r="D64" s="6"/>
      <c r="E64" s="123"/>
      <c r="F64" s="123" t="s">
        <v>183</v>
      </c>
      <c r="G64" s="123"/>
      <c r="H64" s="123"/>
      <c r="I64" s="123"/>
      <c r="J64" s="123"/>
      <c r="K64" s="24"/>
      <c r="L64" s="24"/>
      <c r="M64" s="24"/>
      <c r="N64" s="115">
        <v>1</v>
      </c>
    </row>
    <row r="65" spans="2:24" ht="13.5" customHeight="1" x14ac:dyDescent="0.2">
      <c r="B65" s="1">
        <f t="shared" si="2"/>
        <v>55</v>
      </c>
      <c r="C65" s="6"/>
      <c r="D65" s="6"/>
      <c r="E65" s="123"/>
      <c r="F65" s="123" t="s">
        <v>34</v>
      </c>
      <c r="G65" s="123"/>
      <c r="H65" s="123"/>
      <c r="I65" s="123"/>
      <c r="J65" s="123"/>
      <c r="K65" s="24"/>
      <c r="L65" s="24"/>
      <c r="M65" s="24"/>
      <c r="N65" s="115" t="s">
        <v>148</v>
      </c>
    </row>
    <row r="66" spans="2:24" ht="13.5" customHeight="1" x14ac:dyDescent="0.2">
      <c r="B66" s="1">
        <f t="shared" si="2"/>
        <v>56</v>
      </c>
      <c r="C66" s="2" t="s">
        <v>132</v>
      </c>
      <c r="D66" s="2" t="s">
        <v>184</v>
      </c>
      <c r="E66" s="123"/>
      <c r="F66" s="123" t="s">
        <v>185</v>
      </c>
      <c r="G66" s="123"/>
      <c r="H66" s="123"/>
      <c r="I66" s="123"/>
      <c r="J66" s="123"/>
      <c r="K66" s="24" t="s">
        <v>148</v>
      </c>
      <c r="L66" s="24"/>
      <c r="M66" s="24"/>
      <c r="N66" s="115"/>
    </row>
    <row r="67" spans="2:24" ht="13.5" customHeight="1" x14ac:dyDescent="0.2">
      <c r="B67" s="1">
        <f t="shared" si="2"/>
        <v>57</v>
      </c>
      <c r="C67" s="6"/>
      <c r="D67" s="2" t="s">
        <v>186</v>
      </c>
      <c r="E67" s="123"/>
      <c r="F67" s="123" t="s">
        <v>187</v>
      </c>
      <c r="G67" s="123"/>
      <c r="H67" s="123"/>
      <c r="I67" s="123"/>
      <c r="J67" s="123"/>
      <c r="K67" s="24">
        <v>2</v>
      </c>
      <c r="L67" s="24" t="s">
        <v>148</v>
      </c>
      <c r="M67" s="24">
        <v>1</v>
      </c>
      <c r="N67" s="115">
        <v>2</v>
      </c>
    </row>
    <row r="68" spans="2:24" ht="13.5" customHeight="1" x14ac:dyDescent="0.2">
      <c r="B68" s="1">
        <f t="shared" si="2"/>
        <v>58</v>
      </c>
      <c r="C68" s="6"/>
      <c r="D68" s="2" t="s">
        <v>35</v>
      </c>
      <c r="E68" s="123"/>
      <c r="F68" s="123" t="s">
        <v>112</v>
      </c>
      <c r="G68" s="123"/>
      <c r="H68" s="123"/>
      <c r="I68" s="123"/>
      <c r="J68" s="123"/>
      <c r="K68" s="24">
        <v>5</v>
      </c>
      <c r="L68" s="24" t="s">
        <v>148</v>
      </c>
      <c r="M68" s="24"/>
      <c r="N68" s="115">
        <v>2</v>
      </c>
    </row>
    <row r="69" spans="2:24" ht="13.5" customHeight="1" x14ac:dyDescent="0.2">
      <c r="B69" s="1">
        <f t="shared" si="2"/>
        <v>59</v>
      </c>
      <c r="C69" s="6"/>
      <c r="D69" s="7"/>
      <c r="E69" s="123"/>
      <c r="F69" s="123" t="s">
        <v>36</v>
      </c>
      <c r="G69" s="123"/>
      <c r="H69" s="123"/>
      <c r="I69" s="123"/>
      <c r="J69" s="123"/>
      <c r="K69" s="24">
        <v>25</v>
      </c>
      <c r="L69" s="24">
        <v>25</v>
      </c>
      <c r="M69" s="24">
        <v>25</v>
      </c>
      <c r="N69" s="115">
        <v>25</v>
      </c>
    </row>
    <row r="70" spans="2:24" ht="13.5" customHeight="1" x14ac:dyDescent="0.2">
      <c r="B70" s="1">
        <f t="shared" si="2"/>
        <v>60</v>
      </c>
      <c r="C70" s="7"/>
      <c r="D70" s="8" t="s">
        <v>37</v>
      </c>
      <c r="E70" s="123"/>
      <c r="F70" s="123" t="s">
        <v>38</v>
      </c>
      <c r="G70" s="123"/>
      <c r="H70" s="123"/>
      <c r="I70" s="123"/>
      <c r="J70" s="123"/>
      <c r="K70" s="24">
        <v>75</v>
      </c>
      <c r="L70" s="24">
        <v>25</v>
      </c>
      <c r="M70" s="24">
        <v>50</v>
      </c>
      <c r="N70" s="115">
        <v>125</v>
      </c>
    </row>
    <row r="71" spans="2:24" ht="13.5" customHeight="1" x14ac:dyDescent="0.2">
      <c r="B71" s="1">
        <f t="shared" si="2"/>
        <v>61</v>
      </c>
      <c r="C71" s="2" t="s">
        <v>0</v>
      </c>
      <c r="D71" s="8" t="s">
        <v>39</v>
      </c>
      <c r="E71" s="123"/>
      <c r="F71" s="123" t="s">
        <v>40</v>
      </c>
      <c r="G71" s="123"/>
      <c r="H71" s="123"/>
      <c r="I71" s="123"/>
      <c r="J71" s="123"/>
      <c r="K71" s="24">
        <v>25</v>
      </c>
      <c r="L71" s="24" t="s">
        <v>148</v>
      </c>
      <c r="M71" s="24">
        <v>25</v>
      </c>
      <c r="N71" s="115" t="s">
        <v>148</v>
      </c>
      <c r="U71">
        <f>COUNTA(K59:K71)</f>
        <v>8</v>
      </c>
      <c r="V71">
        <f>COUNTA(L59:L71)</f>
        <v>6</v>
      </c>
      <c r="W71">
        <f>COUNTA(M59:M71)</f>
        <v>5</v>
      </c>
      <c r="X71">
        <f>COUNTA(N59:N71)</f>
        <v>12</v>
      </c>
    </row>
    <row r="72" spans="2:24" ht="13.5" customHeight="1" x14ac:dyDescent="0.2">
      <c r="B72" s="1">
        <f t="shared" si="2"/>
        <v>62</v>
      </c>
      <c r="C72" s="152" t="s">
        <v>41</v>
      </c>
      <c r="D72" s="153"/>
      <c r="E72" s="123"/>
      <c r="F72" s="123" t="s">
        <v>42</v>
      </c>
      <c r="G72" s="123"/>
      <c r="H72" s="123"/>
      <c r="I72" s="123"/>
      <c r="J72" s="123"/>
      <c r="K72" s="24">
        <v>100</v>
      </c>
      <c r="L72" s="24">
        <v>75</v>
      </c>
      <c r="M72" s="24">
        <v>125</v>
      </c>
      <c r="N72" s="115">
        <v>125</v>
      </c>
    </row>
    <row r="73" spans="2:24" ht="13.5" customHeight="1" x14ac:dyDescent="0.2">
      <c r="B73" s="1">
        <f t="shared" si="2"/>
        <v>63</v>
      </c>
      <c r="C73" s="3"/>
      <c r="D73" s="82"/>
      <c r="E73" s="123"/>
      <c r="F73" s="123" t="s">
        <v>43</v>
      </c>
      <c r="G73" s="123"/>
      <c r="H73" s="123"/>
      <c r="I73" s="123"/>
      <c r="J73" s="123"/>
      <c r="K73" s="24"/>
      <c r="L73" s="24">
        <v>100</v>
      </c>
      <c r="M73" s="24">
        <v>25</v>
      </c>
      <c r="N73" s="115">
        <v>75</v>
      </c>
    </row>
    <row r="74" spans="2:24" ht="13.95" customHeight="1" thickBot="1" x14ac:dyDescent="0.25">
      <c r="B74" s="1">
        <f t="shared" si="2"/>
        <v>64</v>
      </c>
      <c r="C74" s="3"/>
      <c r="D74" s="82"/>
      <c r="E74" s="123"/>
      <c r="F74" s="123" t="s">
        <v>74</v>
      </c>
      <c r="G74" s="123"/>
      <c r="H74" s="123"/>
      <c r="I74" s="123"/>
      <c r="J74" s="123"/>
      <c r="K74" s="24">
        <v>200</v>
      </c>
      <c r="L74" s="24">
        <v>175</v>
      </c>
      <c r="M74" s="24">
        <v>275</v>
      </c>
      <c r="N74" s="117">
        <v>250</v>
      </c>
    </row>
    <row r="75" spans="2:24" ht="13.95" customHeight="1" x14ac:dyDescent="0.2">
      <c r="B75" s="83"/>
      <c r="C75" s="84"/>
      <c r="D75" s="84"/>
      <c r="E75" s="23"/>
      <c r="F75" s="23"/>
      <c r="G75" s="23"/>
      <c r="H75" s="23"/>
      <c r="I75" s="23"/>
      <c r="J75" s="23"/>
      <c r="K75" s="23"/>
      <c r="L75" s="23"/>
      <c r="M75" s="23"/>
      <c r="N75" s="23"/>
      <c r="U75">
        <f>COUNTA(K11:K74)</f>
        <v>41</v>
      </c>
      <c r="V75">
        <f>COUNTA(L11:L74)</f>
        <v>40</v>
      </c>
      <c r="W75">
        <f>COUNTA(M11:M74)</f>
        <v>41</v>
      </c>
      <c r="X75">
        <f>COUNTA(N11:N74)</f>
        <v>54</v>
      </c>
    </row>
    <row r="76" spans="2:24" ht="18" customHeight="1" x14ac:dyDescent="0.2"/>
    <row r="77" spans="2:24" ht="18" customHeight="1" x14ac:dyDescent="0.2">
      <c r="B77" s="64"/>
    </row>
    <row r="78" spans="2:24" ht="9" customHeight="1" thickBot="1" x14ac:dyDescent="0.25"/>
    <row r="79" spans="2:24" ht="18" customHeight="1" x14ac:dyDescent="0.2">
      <c r="B79" s="65"/>
      <c r="C79" s="66"/>
      <c r="D79" s="148" t="s">
        <v>1</v>
      </c>
      <c r="E79" s="148"/>
      <c r="F79" s="148"/>
      <c r="G79" s="148"/>
      <c r="H79" s="66"/>
      <c r="I79" s="66"/>
      <c r="J79" s="67"/>
      <c r="K79" s="28" t="s">
        <v>62</v>
      </c>
      <c r="L79" s="28" t="s">
        <v>63</v>
      </c>
      <c r="M79" s="28" t="s">
        <v>64</v>
      </c>
      <c r="N79" s="51" t="s">
        <v>65</v>
      </c>
      <c r="U79">
        <f>SUM(U11:U18,K19:K74)</f>
        <v>15543</v>
      </c>
      <c r="V79">
        <f>SUM(V11:V18,L19:L74)</f>
        <v>21176</v>
      </c>
      <c r="W79">
        <f>SUM(W11:W18,M19:M74)</f>
        <v>21467</v>
      </c>
      <c r="X79">
        <f>SUM(X11:X18,N19:N74)</f>
        <v>15960</v>
      </c>
    </row>
    <row r="80" spans="2:24" ht="18" customHeight="1" thickBot="1" x14ac:dyDescent="0.25">
      <c r="B80" s="71"/>
      <c r="C80" s="22"/>
      <c r="D80" s="163" t="s">
        <v>2</v>
      </c>
      <c r="E80" s="163"/>
      <c r="F80" s="163"/>
      <c r="G80" s="163"/>
      <c r="H80" s="22"/>
      <c r="I80" s="22"/>
      <c r="J80" s="72"/>
      <c r="K80" s="33" t="str">
        <f>K5</f>
        <v>2022.4.21</v>
      </c>
      <c r="L80" s="33" t="str">
        <f>L5</f>
        <v>2022.4.21</v>
      </c>
      <c r="M80" s="33" t="str">
        <f>M5</f>
        <v>2022.4.21</v>
      </c>
      <c r="N80" s="50" t="str">
        <f>N5</f>
        <v>2022.4.21</v>
      </c>
    </row>
    <row r="81" spans="2:14" ht="19.95" customHeight="1" thickTop="1" x14ac:dyDescent="0.2">
      <c r="B81" s="164" t="s">
        <v>45</v>
      </c>
      <c r="C81" s="165"/>
      <c r="D81" s="165"/>
      <c r="E81" s="165"/>
      <c r="F81" s="165"/>
      <c r="G81" s="165"/>
      <c r="H81" s="165"/>
      <c r="I81" s="165"/>
      <c r="J81" s="85"/>
      <c r="K81" s="34">
        <f>SUM(K82:K90)</f>
        <v>15543</v>
      </c>
      <c r="L81" s="34">
        <f>SUM(L82:L90)</f>
        <v>21176</v>
      </c>
      <c r="M81" s="34">
        <f>SUM(M82:M90)</f>
        <v>21467</v>
      </c>
      <c r="N81" s="52">
        <f>SUM(N82:N90)</f>
        <v>15960</v>
      </c>
    </row>
    <row r="82" spans="2:14" ht="13.95" customHeight="1" x14ac:dyDescent="0.2">
      <c r="B82" s="156" t="s">
        <v>46</v>
      </c>
      <c r="C82" s="157"/>
      <c r="D82" s="158"/>
      <c r="E82" s="12"/>
      <c r="F82" s="13"/>
      <c r="G82" s="149" t="s">
        <v>13</v>
      </c>
      <c r="H82" s="149"/>
      <c r="I82" s="13"/>
      <c r="J82" s="14"/>
      <c r="K82" s="4">
        <f>SUM(U$11:U$18)</f>
        <v>130</v>
      </c>
      <c r="L82" s="4">
        <f>SUM(V$11:V$18)</f>
        <v>110</v>
      </c>
      <c r="M82" s="4">
        <f>SUM(W$11:W$18)</f>
        <v>475</v>
      </c>
      <c r="N82" s="5">
        <f>SUM(X$11:X$18)</f>
        <v>235</v>
      </c>
    </row>
    <row r="83" spans="2:14" ht="13.95" customHeight="1" x14ac:dyDescent="0.2">
      <c r="B83" s="86"/>
      <c r="C83" s="64"/>
      <c r="D83" s="87"/>
      <c r="E83" s="15"/>
      <c r="F83" s="123"/>
      <c r="G83" s="149" t="s">
        <v>25</v>
      </c>
      <c r="H83" s="149"/>
      <c r="I83" s="119"/>
      <c r="J83" s="16"/>
      <c r="K83" s="4">
        <f>SUM(K$19)</f>
        <v>825</v>
      </c>
      <c r="L83" s="4">
        <f>SUM(L$19)</f>
        <v>950</v>
      </c>
      <c r="M83" s="4">
        <f>SUM(M$19)</f>
        <v>750</v>
      </c>
      <c r="N83" s="5">
        <f>SUM(N$19)</f>
        <v>1050</v>
      </c>
    </row>
    <row r="84" spans="2:14" ht="13.95" customHeight="1" x14ac:dyDescent="0.2">
      <c r="B84" s="86"/>
      <c r="C84" s="64"/>
      <c r="D84" s="87"/>
      <c r="E84" s="15"/>
      <c r="F84" s="123"/>
      <c r="G84" s="149" t="s">
        <v>27</v>
      </c>
      <c r="H84" s="149"/>
      <c r="I84" s="13"/>
      <c r="J84" s="14"/>
      <c r="K84" s="4">
        <f>SUM(K$20:K$20)</f>
        <v>25</v>
      </c>
      <c r="L84" s="4">
        <f>SUM(L$20:L$20)</f>
        <v>50</v>
      </c>
      <c r="M84" s="4">
        <f>SUM(M$20:M$20)</f>
        <v>0</v>
      </c>
      <c r="N84" s="5">
        <f>SUM(N$20:N$20)</f>
        <v>25</v>
      </c>
    </row>
    <row r="85" spans="2:14" ht="13.95" customHeight="1" x14ac:dyDescent="0.2">
      <c r="B85" s="86"/>
      <c r="C85" s="64"/>
      <c r="D85" s="87"/>
      <c r="E85" s="15"/>
      <c r="F85" s="123"/>
      <c r="G85" s="149" t="s">
        <v>79</v>
      </c>
      <c r="H85" s="149"/>
      <c r="I85" s="13"/>
      <c r="J85" s="14"/>
      <c r="K85" s="4">
        <v>0</v>
      </c>
      <c r="L85" s="4">
        <v>0</v>
      </c>
      <c r="M85" s="4">
        <v>0</v>
      </c>
      <c r="N85" s="5">
        <v>0</v>
      </c>
    </row>
    <row r="86" spans="2:14" ht="13.95" customHeight="1" x14ac:dyDescent="0.2">
      <c r="B86" s="86"/>
      <c r="C86" s="64"/>
      <c r="D86" s="87"/>
      <c r="E86" s="15"/>
      <c r="F86" s="123"/>
      <c r="G86" s="149" t="s">
        <v>80</v>
      </c>
      <c r="H86" s="149"/>
      <c r="I86" s="13"/>
      <c r="J86" s="14"/>
      <c r="K86" s="4">
        <f>SUM(K22:K36)</f>
        <v>11338</v>
      </c>
      <c r="L86" s="4">
        <f>SUM(L$22:L$36)</f>
        <v>17275</v>
      </c>
      <c r="M86" s="4">
        <f>SUM(M$22:M$36)</f>
        <v>15675</v>
      </c>
      <c r="N86" s="5">
        <f>SUM(N$22:N$36)</f>
        <v>11001</v>
      </c>
    </row>
    <row r="87" spans="2:14" ht="13.95" customHeight="1" x14ac:dyDescent="0.2">
      <c r="B87" s="86"/>
      <c r="C87" s="64"/>
      <c r="D87" s="87"/>
      <c r="E87" s="15"/>
      <c r="F87" s="123"/>
      <c r="G87" s="149" t="s">
        <v>77</v>
      </c>
      <c r="H87" s="149"/>
      <c r="I87" s="13"/>
      <c r="J87" s="14"/>
      <c r="K87" s="4">
        <f>SUM(K$37:K$38)</f>
        <v>0</v>
      </c>
      <c r="L87" s="4">
        <f>SUM(L$37:L$38)</f>
        <v>0</v>
      </c>
      <c r="M87" s="4">
        <f>SUM(M$37:M$38)</f>
        <v>0</v>
      </c>
      <c r="N87" s="5">
        <f>SUM(N$37:N$38)</f>
        <v>25</v>
      </c>
    </row>
    <row r="88" spans="2:14" ht="13.95" customHeight="1" x14ac:dyDescent="0.2">
      <c r="B88" s="86"/>
      <c r="C88" s="64"/>
      <c r="D88" s="87"/>
      <c r="E88" s="15"/>
      <c r="F88" s="123"/>
      <c r="G88" s="149" t="s">
        <v>28</v>
      </c>
      <c r="H88" s="149"/>
      <c r="I88" s="13"/>
      <c r="J88" s="14"/>
      <c r="K88" s="4">
        <f>SUM(K$39:K$58)</f>
        <v>2791</v>
      </c>
      <c r="L88" s="4">
        <f>SUM(L$39:L$58)</f>
        <v>2366</v>
      </c>
      <c r="M88" s="4">
        <f>SUM(M$39:M$58)</f>
        <v>4041</v>
      </c>
      <c r="N88" s="5">
        <f>SUM(N$39:N$58)</f>
        <v>3014</v>
      </c>
    </row>
    <row r="89" spans="2:14" ht="13.95" customHeight="1" x14ac:dyDescent="0.2">
      <c r="B89" s="86"/>
      <c r="C89" s="64"/>
      <c r="D89" s="87"/>
      <c r="E89" s="15"/>
      <c r="F89" s="123"/>
      <c r="G89" s="149" t="s">
        <v>47</v>
      </c>
      <c r="H89" s="149"/>
      <c r="I89" s="13"/>
      <c r="J89" s="14"/>
      <c r="K89" s="4">
        <f>SUM(K$21:K$21,K$72:K$73)</f>
        <v>100</v>
      </c>
      <c r="L89" s="4">
        <f>SUM(L21:L21,L$72:L$73)</f>
        <v>200</v>
      </c>
      <c r="M89" s="4">
        <f>SUM(M21:M21,M$72:M$73)</f>
        <v>150</v>
      </c>
      <c r="N89" s="5">
        <f>SUM(N21:N21,N$72:N$73)</f>
        <v>200</v>
      </c>
    </row>
    <row r="90" spans="2:14" ht="13.95" customHeight="1" thickBot="1" x14ac:dyDescent="0.25">
      <c r="B90" s="88"/>
      <c r="C90" s="89"/>
      <c r="D90" s="90"/>
      <c r="E90" s="17"/>
      <c r="F90" s="9"/>
      <c r="G90" s="147" t="s">
        <v>44</v>
      </c>
      <c r="H90" s="147"/>
      <c r="I90" s="18"/>
      <c r="J90" s="19"/>
      <c r="K90" s="10">
        <f>SUM(K$59:K$71,K$74)</f>
        <v>334</v>
      </c>
      <c r="L90" s="10">
        <f>SUM(L$59:L$71,L$74)</f>
        <v>225</v>
      </c>
      <c r="M90" s="10">
        <f>SUM(M$59:M$71,M$74)</f>
        <v>376</v>
      </c>
      <c r="N90" s="11">
        <f>SUM(N$59:N$71,N$74)</f>
        <v>410</v>
      </c>
    </row>
    <row r="91" spans="2:14" ht="18" customHeight="1" thickTop="1" x14ac:dyDescent="0.2">
      <c r="B91" s="159" t="s">
        <v>48</v>
      </c>
      <c r="C91" s="160"/>
      <c r="D91" s="161"/>
      <c r="E91" s="91"/>
      <c r="F91" s="120"/>
      <c r="G91" s="162" t="s">
        <v>49</v>
      </c>
      <c r="H91" s="162"/>
      <c r="I91" s="120"/>
      <c r="J91" s="121"/>
      <c r="K91" s="35" t="s">
        <v>50</v>
      </c>
      <c r="L91" s="41"/>
      <c r="M91" s="41"/>
      <c r="N91" s="53"/>
    </row>
    <row r="92" spans="2:14" ht="18" customHeight="1" x14ac:dyDescent="0.2">
      <c r="B92" s="92"/>
      <c r="C92" s="93"/>
      <c r="D92" s="93"/>
      <c r="E92" s="94"/>
      <c r="F92" s="95"/>
      <c r="G92" s="96"/>
      <c r="H92" s="96"/>
      <c r="I92" s="95"/>
      <c r="J92" s="97"/>
      <c r="K92" s="36" t="s">
        <v>51</v>
      </c>
      <c r="L92" s="42"/>
      <c r="M92" s="42"/>
      <c r="N92" s="45"/>
    </row>
    <row r="93" spans="2:14" ht="18" customHeight="1" x14ac:dyDescent="0.2">
      <c r="B93" s="86"/>
      <c r="C93" s="64"/>
      <c r="D93" s="64"/>
      <c r="E93" s="98"/>
      <c r="F93" s="22"/>
      <c r="G93" s="163" t="s">
        <v>52</v>
      </c>
      <c r="H93" s="163"/>
      <c r="I93" s="118"/>
      <c r="J93" s="122"/>
      <c r="K93" s="37" t="s">
        <v>53</v>
      </c>
      <c r="L93" s="43"/>
      <c r="M93" s="47"/>
      <c r="N93" s="43"/>
    </row>
    <row r="94" spans="2:14" ht="18" customHeight="1" x14ac:dyDescent="0.2">
      <c r="B94" s="86"/>
      <c r="C94" s="64"/>
      <c r="D94" s="64"/>
      <c r="E94" s="99"/>
      <c r="F94" s="64"/>
      <c r="G94" s="100"/>
      <c r="H94" s="100"/>
      <c r="I94" s="93"/>
      <c r="J94" s="101"/>
      <c r="K94" s="38" t="s">
        <v>89</v>
      </c>
      <c r="L94" s="44"/>
      <c r="M94" s="26"/>
      <c r="N94" s="44"/>
    </row>
    <row r="95" spans="2:14" ht="18" customHeight="1" x14ac:dyDescent="0.2">
      <c r="B95" s="86"/>
      <c r="C95" s="64"/>
      <c r="D95" s="64"/>
      <c r="E95" s="99"/>
      <c r="F95" s="64"/>
      <c r="G95" s="100"/>
      <c r="H95" s="100"/>
      <c r="I95" s="93"/>
      <c r="J95" s="101"/>
      <c r="K95" s="38" t="s">
        <v>82</v>
      </c>
      <c r="L95" s="42"/>
      <c r="M95" s="26"/>
      <c r="N95" s="44"/>
    </row>
    <row r="96" spans="2:14" ht="18" customHeight="1" x14ac:dyDescent="0.2">
      <c r="B96" s="86"/>
      <c r="C96" s="64"/>
      <c r="D96" s="64"/>
      <c r="E96" s="98"/>
      <c r="F96" s="22"/>
      <c r="G96" s="163" t="s">
        <v>54</v>
      </c>
      <c r="H96" s="163"/>
      <c r="I96" s="118"/>
      <c r="J96" s="122"/>
      <c r="K96" s="37" t="s">
        <v>93</v>
      </c>
      <c r="L96" s="43"/>
      <c r="M96" s="47"/>
      <c r="N96" s="43"/>
    </row>
    <row r="97" spans="2:14" ht="18" customHeight="1" x14ac:dyDescent="0.2">
      <c r="B97" s="86"/>
      <c r="C97" s="64"/>
      <c r="D97" s="64"/>
      <c r="E97" s="99"/>
      <c r="F97" s="64"/>
      <c r="G97" s="100"/>
      <c r="H97" s="100"/>
      <c r="I97" s="93"/>
      <c r="J97" s="101"/>
      <c r="K97" s="38" t="s">
        <v>90</v>
      </c>
      <c r="L97" s="44"/>
      <c r="M97" s="26"/>
      <c r="N97" s="44"/>
    </row>
    <row r="98" spans="2:14" ht="18" customHeight="1" x14ac:dyDescent="0.2">
      <c r="B98" s="86"/>
      <c r="C98" s="64"/>
      <c r="D98" s="64"/>
      <c r="E98" s="99"/>
      <c r="F98" s="64"/>
      <c r="G98" s="100"/>
      <c r="H98" s="100"/>
      <c r="I98" s="93"/>
      <c r="J98" s="101"/>
      <c r="K98" s="38" t="s">
        <v>91</v>
      </c>
      <c r="L98" s="44"/>
      <c r="M98" s="44"/>
      <c r="N98" s="44"/>
    </row>
    <row r="99" spans="2:14" ht="18" customHeight="1" x14ac:dyDescent="0.2">
      <c r="B99" s="86"/>
      <c r="C99" s="64"/>
      <c r="D99" s="64"/>
      <c r="E99" s="78"/>
      <c r="F99" s="79"/>
      <c r="G99" s="96"/>
      <c r="H99" s="96"/>
      <c r="I99" s="95"/>
      <c r="J99" s="97"/>
      <c r="K99" s="38" t="s">
        <v>92</v>
      </c>
      <c r="L99" s="45"/>
      <c r="M99" s="42"/>
      <c r="N99" s="45"/>
    </row>
    <row r="100" spans="2:14" ht="18" customHeight="1" x14ac:dyDescent="0.2">
      <c r="B100" s="102"/>
      <c r="C100" s="79"/>
      <c r="D100" s="79"/>
      <c r="E100" s="15"/>
      <c r="F100" s="123"/>
      <c r="G100" s="149" t="s">
        <v>55</v>
      </c>
      <c r="H100" s="149"/>
      <c r="I100" s="13"/>
      <c r="J100" s="14"/>
      <c r="K100" s="27" t="s">
        <v>161</v>
      </c>
      <c r="L100" s="46"/>
      <c r="M100" s="48"/>
      <c r="N100" s="46"/>
    </row>
    <row r="101" spans="2:14" ht="18" customHeight="1" x14ac:dyDescent="0.2">
      <c r="B101" s="156" t="s">
        <v>56</v>
      </c>
      <c r="C101" s="157"/>
      <c r="D101" s="157"/>
      <c r="E101" s="22"/>
      <c r="F101" s="22"/>
      <c r="G101" s="22"/>
      <c r="H101" s="22"/>
      <c r="I101" s="22"/>
      <c r="J101" s="22"/>
      <c r="K101" s="22"/>
      <c r="L101" s="22"/>
      <c r="M101" s="22"/>
      <c r="N101" s="54"/>
    </row>
    <row r="102" spans="2:14" ht="14.1" customHeight="1" x14ac:dyDescent="0.2">
      <c r="B102" s="103"/>
      <c r="C102" s="39" t="s">
        <v>57</v>
      </c>
      <c r="D102" s="104"/>
      <c r="E102" s="39"/>
      <c r="F102" s="39"/>
      <c r="G102" s="39"/>
      <c r="H102" s="39"/>
      <c r="I102" s="39"/>
      <c r="J102" s="39"/>
      <c r="K102" s="39"/>
      <c r="L102" s="39"/>
      <c r="M102" s="39"/>
      <c r="N102" s="55"/>
    </row>
    <row r="103" spans="2:14" ht="14.1" customHeight="1" x14ac:dyDescent="0.2">
      <c r="B103" s="103"/>
      <c r="C103" s="39" t="s">
        <v>58</v>
      </c>
      <c r="D103" s="104"/>
      <c r="E103" s="39"/>
      <c r="F103" s="39"/>
      <c r="G103" s="39"/>
      <c r="H103" s="39"/>
      <c r="I103" s="39"/>
      <c r="J103" s="39"/>
      <c r="K103" s="39"/>
      <c r="L103" s="39"/>
      <c r="M103" s="39"/>
      <c r="N103" s="55"/>
    </row>
    <row r="104" spans="2:14" ht="14.1" customHeight="1" x14ac:dyDescent="0.2">
      <c r="B104" s="103"/>
      <c r="C104" s="39" t="s">
        <v>59</v>
      </c>
      <c r="D104" s="104"/>
      <c r="E104" s="39"/>
      <c r="F104" s="39"/>
      <c r="G104" s="39"/>
      <c r="H104" s="39"/>
      <c r="I104" s="39"/>
      <c r="J104" s="39"/>
      <c r="K104" s="39"/>
      <c r="L104" s="39"/>
      <c r="M104" s="39"/>
      <c r="N104" s="55"/>
    </row>
    <row r="105" spans="2:14" ht="14.1" customHeight="1" x14ac:dyDescent="0.2">
      <c r="B105" s="103"/>
      <c r="C105" s="39" t="s">
        <v>122</v>
      </c>
      <c r="D105" s="104"/>
      <c r="E105" s="39"/>
      <c r="F105" s="39"/>
      <c r="G105" s="39"/>
      <c r="H105" s="39"/>
      <c r="I105" s="39"/>
      <c r="J105" s="39"/>
      <c r="K105" s="39"/>
      <c r="L105" s="39"/>
      <c r="M105" s="39"/>
      <c r="N105" s="55"/>
    </row>
    <row r="106" spans="2:14" ht="14.1" customHeight="1" x14ac:dyDescent="0.2">
      <c r="B106" s="105"/>
      <c r="C106" s="39" t="s">
        <v>123</v>
      </c>
      <c r="D106" s="39"/>
      <c r="E106" s="39"/>
      <c r="F106" s="39"/>
      <c r="G106" s="39"/>
      <c r="H106" s="39"/>
      <c r="I106" s="39"/>
      <c r="J106" s="39"/>
      <c r="K106" s="39"/>
      <c r="L106" s="39"/>
      <c r="M106" s="39"/>
      <c r="N106" s="55"/>
    </row>
    <row r="107" spans="2:14" ht="14.1" customHeight="1" x14ac:dyDescent="0.2">
      <c r="B107" s="105"/>
      <c r="C107" s="39" t="s">
        <v>119</v>
      </c>
      <c r="D107" s="39"/>
      <c r="E107" s="39"/>
      <c r="F107" s="39"/>
      <c r="G107" s="39"/>
      <c r="H107" s="39"/>
      <c r="I107" s="39"/>
      <c r="J107" s="39"/>
      <c r="K107" s="39"/>
      <c r="L107" s="39"/>
      <c r="M107" s="39"/>
      <c r="N107" s="55"/>
    </row>
    <row r="108" spans="2:14" ht="14.1" customHeight="1" x14ac:dyDescent="0.2">
      <c r="B108" s="105"/>
      <c r="C108" s="39" t="s">
        <v>87</v>
      </c>
      <c r="D108" s="39"/>
      <c r="E108" s="39"/>
      <c r="F108" s="39"/>
      <c r="G108" s="39"/>
      <c r="H108" s="39"/>
      <c r="I108" s="39"/>
      <c r="J108" s="39"/>
      <c r="K108" s="39"/>
      <c r="L108" s="39"/>
      <c r="M108" s="39"/>
      <c r="N108" s="55"/>
    </row>
    <row r="109" spans="2:14" ht="14.1" customHeight="1" x14ac:dyDescent="0.2">
      <c r="B109" s="105"/>
      <c r="C109" s="39" t="s">
        <v>88</v>
      </c>
      <c r="D109" s="39"/>
      <c r="E109" s="39"/>
      <c r="F109" s="39"/>
      <c r="G109" s="39"/>
      <c r="H109" s="39"/>
      <c r="I109" s="39"/>
      <c r="J109" s="39"/>
      <c r="K109" s="39"/>
      <c r="L109" s="39"/>
      <c r="M109" s="39"/>
      <c r="N109" s="55"/>
    </row>
    <row r="110" spans="2:14" ht="14.1" customHeight="1" x14ac:dyDescent="0.2">
      <c r="B110" s="105"/>
      <c r="C110" s="39" t="s">
        <v>78</v>
      </c>
      <c r="D110" s="39"/>
      <c r="E110" s="39"/>
      <c r="F110" s="39"/>
      <c r="G110" s="39"/>
      <c r="H110" s="39"/>
      <c r="I110" s="39"/>
      <c r="J110" s="39"/>
      <c r="K110" s="39"/>
      <c r="L110" s="39"/>
      <c r="M110" s="39"/>
      <c r="N110" s="55"/>
    </row>
    <row r="111" spans="2:14" ht="14.1" customHeight="1" x14ac:dyDescent="0.2">
      <c r="B111" s="105"/>
      <c r="C111" s="39" t="s">
        <v>128</v>
      </c>
      <c r="D111" s="39"/>
      <c r="E111" s="39"/>
      <c r="F111" s="39"/>
      <c r="G111" s="39"/>
      <c r="H111" s="39"/>
      <c r="I111" s="39"/>
      <c r="J111" s="39"/>
      <c r="K111" s="39"/>
      <c r="L111" s="39"/>
      <c r="M111" s="39"/>
      <c r="N111" s="55"/>
    </row>
    <row r="112" spans="2:14" ht="14.1" customHeight="1" x14ac:dyDescent="0.2">
      <c r="B112" s="105"/>
      <c r="C112" s="39" t="s">
        <v>124</v>
      </c>
      <c r="D112" s="39"/>
      <c r="E112" s="39"/>
      <c r="F112" s="39"/>
      <c r="G112" s="39"/>
      <c r="H112" s="39"/>
      <c r="I112" s="39"/>
      <c r="J112" s="39"/>
      <c r="K112" s="39"/>
      <c r="L112" s="39"/>
      <c r="M112" s="39"/>
      <c r="N112" s="55"/>
    </row>
    <row r="113" spans="2:14" ht="14.1" customHeight="1" x14ac:dyDescent="0.2">
      <c r="B113" s="105"/>
      <c r="C113" s="39" t="s">
        <v>125</v>
      </c>
      <c r="D113" s="39"/>
      <c r="E113" s="39"/>
      <c r="F113" s="39"/>
      <c r="G113" s="39"/>
      <c r="H113" s="39"/>
      <c r="I113" s="39"/>
      <c r="J113" s="39"/>
      <c r="K113" s="39"/>
      <c r="L113" s="39"/>
      <c r="M113" s="39"/>
      <c r="N113" s="55"/>
    </row>
    <row r="114" spans="2:14" ht="14.1" customHeight="1" x14ac:dyDescent="0.2">
      <c r="B114" s="105"/>
      <c r="C114" s="39" t="s">
        <v>126</v>
      </c>
      <c r="D114" s="39"/>
      <c r="E114" s="39"/>
      <c r="F114" s="39"/>
      <c r="G114" s="39"/>
      <c r="H114" s="39"/>
      <c r="I114" s="39"/>
      <c r="J114" s="39"/>
      <c r="K114" s="39"/>
      <c r="L114" s="39"/>
      <c r="M114" s="39"/>
      <c r="N114" s="55"/>
    </row>
    <row r="115" spans="2:14" ht="14.1" customHeight="1" x14ac:dyDescent="0.2">
      <c r="B115" s="105"/>
      <c r="C115" s="39" t="s">
        <v>115</v>
      </c>
      <c r="D115" s="39"/>
      <c r="E115" s="39"/>
      <c r="F115" s="39"/>
      <c r="G115" s="39"/>
      <c r="H115" s="39"/>
      <c r="I115" s="39"/>
      <c r="J115" s="39"/>
      <c r="K115" s="39"/>
      <c r="L115" s="39"/>
      <c r="M115" s="39"/>
      <c r="N115" s="55"/>
    </row>
    <row r="116" spans="2:14" ht="14.1" customHeight="1" x14ac:dyDescent="0.2">
      <c r="B116" s="105"/>
      <c r="C116" s="39" t="s">
        <v>127</v>
      </c>
      <c r="D116" s="39"/>
      <c r="E116" s="39"/>
      <c r="F116" s="39"/>
      <c r="G116" s="39"/>
      <c r="H116" s="39"/>
      <c r="I116" s="39"/>
      <c r="J116" s="39"/>
      <c r="K116" s="39"/>
      <c r="L116" s="39"/>
      <c r="M116" s="39"/>
      <c r="N116" s="55"/>
    </row>
    <row r="117" spans="2:14" ht="14.1" customHeight="1" x14ac:dyDescent="0.2">
      <c r="B117" s="105"/>
      <c r="C117" s="39" t="s">
        <v>188</v>
      </c>
      <c r="D117" s="39"/>
      <c r="E117" s="39"/>
      <c r="F117" s="39"/>
      <c r="G117" s="39"/>
      <c r="H117" s="39"/>
      <c r="I117" s="39"/>
      <c r="J117" s="39"/>
      <c r="K117" s="39"/>
      <c r="L117" s="39"/>
      <c r="M117" s="39"/>
      <c r="N117" s="55"/>
    </row>
    <row r="118" spans="2:14" ht="14.1" customHeight="1" x14ac:dyDescent="0.2">
      <c r="B118" s="105"/>
      <c r="C118" s="39" t="s">
        <v>121</v>
      </c>
      <c r="D118" s="39"/>
      <c r="E118" s="39"/>
      <c r="F118" s="39"/>
      <c r="G118" s="39"/>
      <c r="H118" s="39"/>
      <c r="I118" s="39"/>
      <c r="J118" s="39"/>
      <c r="K118" s="39"/>
      <c r="L118" s="39"/>
      <c r="M118" s="39"/>
      <c r="N118" s="55"/>
    </row>
    <row r="119" spans="2:14" x14ac:dyDescent="0.2">
      <c r="B119" s="106"/>
      <c r="C119" s="39" t="s">
        <v>134</v>
      </c>
      <c r="N119" s="63"/>
    </row>
    <row r="120" spans="2:14" x14ac:dyDescent="0.2">
      <c r="B120" s="106"/>
      <c r="C120" s="39" t="s">
        <v>130</v>
      </c>
      <c r="N120" s="63"/>
    </row>
    <row r="121" spans="2:14" ht="14.1" customHeight="1" x14ac:dyDescent="0.2">
      <c r="B121" s="105"/>
      <c r="C121" s="39" t="s">
        <v>104</v>
      </c>
      <c r="D121" s="39"/>
      <c r="E121" s="39"/>
      <c r="F121" s="39"/>
      <c r="G121" s="39"/>
      <c r="H121" s="39"/>
      <c r="I121" s="39"/>
      <c r="J121" s="39"/>
      <c r="K121" s="39"/>
      <c r="L121" s="39"/>
      <c r="M121" s="39"/>
      <c r="N121" s="55"/>
    </row>
    <row r="122" spans="2:14" ht="18" customHeight="1" x14ac:dyDescent="0.2">
      <c r="B122" s="105"/>
      <c r="C122" s="39" t="s">
        <v>60</v>
      </c>
      <c r="D122" s="39"/>
      <c r="E122" s="39"/>
      <c r="F122" s="39"/>
      <c r="G122" s="39"/>
      <c r="H122" s="39"/>
      <c r="I122" s="39"/>
      <c r="J122" s="39"/>
      <c r="K122" s="39"/>
      <c r="L122" s="39"/>
      <c r="M122" s="39"/>
      <c r="N122" s="55"/>
    </row>
    <row r="123" spans="2:14" x14ac:dyDescent="0.2">
      <c r="B123" s="106"/>
      <c r="C123" s="39" t="s">
        <v>120</v>
      </c>
      <c r="N123" s="63"/>
    </row>
    <row r="124" spans="2:14" x14ac:dyDescent="0.2">
      <c r="B124" s="106"/>
      <c r="C124" s="39" t="s">
        <v>139</v>
      </c>
      <c r="N124" s="63"/>
    </row>
    <row r="125" spans="2:14" ht="13.8" thickBot="1" x14ac:dyDescent="0.25">
      <c r="B125" s="107"/>
      <c r="C125" s="40" t="s">
        <v>131</v>
      </c>
      <c r="D125" s="61"/>
      <c r="E125" s="61"/>
      <c r="F125" s="61"/>
      <c r="G125" s="61"/>
      <c r="H125" s="61"/>
      <c r="I125" s="61"/>
      <c r="J125" s="61"/>
      <c r="K125" s="61"/>
      <c r="L125" s="61"/>
      <c r="M125" s="61"/>
      <c r="N125" s="62"/>
    </row>
  </sheetData>
  <mergeCells count="27">
    <mergeCell ref="D9:F9"/>
    <mergeCell ref="D4:G4"/>
    <mergeCell ref="D5:G5"/>
    <mergeCell ref="D6:G6"/>
    <mergeCell ref="D7:F7"/>
    <mergeCell ref="D8:F8"/>
    <mergeCell ref="G88:H88"/>
    <mergeCell ref="G10:H10"/>
    <mergeCell ref="C72:D72"/>
    <mergeCell ref="D79:G79"/>
    <mergeCell ref="D80:G80"/>
    <mergeCell ref="B81:I81"/>
    <mergeCell ref="B82:D82"/>
    <mergeCell ref="G82:H82"/>
    <mergeCell ref="G83:H83"/>
    <mergeCell ref="G84:H84"/>
    <mergeCell ref="G85:H85"/>
    <mergeCell ref="G86:H86"/>
    <mergeCell ref="G87:H87"/>
    <mergeCell ref="G100:H100"/>
    <mergeCell ref="B101:D101"/>
    <mergeCell ref="G89:H89"/>
    <mergeCell ref="G90:H90"/>
    <mergeCell ref="B91:D91"/>
    <mergeCell ref="G91:H91"/>
    <mergeCell ref="G93:H93"/>
    <mergeCell ref="G96:H96"/>
  </mergeCells>
  <phoneticPr fontId="23"/>
  <conditionalFormatting sqref="O11:O74">
    <cfRule type="expression" dxfId="1"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5" max="16383" man="1"/>
  </rowBreaks>
  <colBreaks count="1" manualBreakCount="1">
    <brk id="2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AC126"/>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448</v>
      </c>
      <c r="L5" s="29" t="str">
        <f>K5</f>
        <v>2023.1.26</v>
      </c>
      <c r="M5" s="29" t="str">
        <f>K5</f>
        <v>2023.1.26</v>
      </c>
      <c r="N5" s="113" t="str">
        <f>K5</f>
        <v>2023.1.26</v>
      </c>
    </row>
    <row r="6" spans="2:24" ht="18" customHeight="1" x14ac:dyDescent="0.2">
      <c r="B6" s="68"/>
      <c r="C6" s="123"/>
      <c r="D6" s="149" t="s">
        <v>3</v>
      </c>
      <c r="E6" s="149"/>
      <c r="F6" s="149"/>
      <c r="G6" s="149"/>
      <c r="H6" s="123"/>
      <c r="I6" s="123"/>
      <c r="J6" s="69"/>
      <c r="K6" s="108">
        <v>0.4458333333333333</v>
      </c>
      <c r="L6" s="108">
        <v>0.40625</v>
      </c>
      <c r="M6" s="108">
        <v>0.47222222222222227</v>
      </c>
      <c r="N6" s="109">
        <v>0.38263888888888892</v>
      </c>
    </row>
    <row r="7" spans="2:24" ht="18" customHeight="1" x14ac:dyDescent="0.2">
      <c r="B7" s="68"/>
      <c r="C7" s="123"/>
      <c r="D7" s="149" t="s">
        <v>4</v>
      </c>
      <c r="E7" s="150"/>
      <c r="F7" s="150"/>
      <c r="G7" s="70" t="s">
        <v>5</v>
      </c>
      <c r="H7" s="123"/>
      <c r="I7" s="123"/>
      <c r="J7" s="69"/>
      <c r="K7" s="110">
        <v>2.68</v>
      </c>
      <c r="L7" s="110">
        <v>1.51</v>
      </c>
      <c r="M7" s="110">
        <v>1.5</v>
      </c>
      <c r="N7" s="111">
        <v>1.5</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t="s">
        <v>147</v>
      </c>
      <c r="L11" s="20" t="s">
        <v>195</v>
      </c>
      <c r="M11" s="20" t="s">
        <v>209</v>
      </c>
      <c r="N11" s="21" t="s">
        <v>449</v>
      </c>
      <c r="P11" t="s">
        <v>14</v>
      </c>
      <c r="Q11">
        <f t="shared" ref="Q11:T12" si="0">IF(K11="",0,VALUE(MID(K11,2,LEN(K11)-2)))</f>
        <v>10</v>
      </c>
      <c r="R11">
        <f t="shared" si="0"/>
        <v>45</v>
      </c>
      <c r="S11">
        <f t="shared" si="0"/>
        <v>65</v>
      </c>
      <c r="T11">
        <f t="shared" si="0"/>
        <v>120</v>
      </c>
      <c r="U11">
        <f t="shared" ref="U11:X20" si="1">IF(K11="＋",0,IF(K11="(＋)",0,ABS(K11)))</f>
        <v>10</v>
      </c>
      <c r="V11">
        <f t="shared" si="1"/>
        <v>45</v>
      </c>
      <c r="W11">
        <f t="shared" si="1"/>
        <v>65</v>
      </c>
      <c r="X11">
        <f t="shared" si="1"/>
        <v>120</v>
      </c>
    </row>
    <row r="12" spans="2:24" ht="13.5" customHeight="1" x14ac:dyDescent="0.2">
      <c r="B12" s="1">
        <f>B11+1</f>
        <v>2</v>
      </c>
      <c r="C12" s="3"/>
      <c r="D12" s="6"/>
      <c r="E12" s="123"/>
      <c r="F12" s="123" t="s">
        <v>191</v>
      </c>
      <c r="G12" s="123"/>
      <c r="H12" s="123"/>
      <c r="I12" s="123"/>
      <c r="J12" s="123"/>
      <c r="K12" s="20" t="s">
        <v>149</v>
      </c>
      <c r="L12" s="20" t="s">
        <v>149</v>
      </c>
      <c r="M12" s="20"/>
      <c r="N12" s="21" t="s">
        <v>149</v>
      </c>
      <c r="P12" t="s">
        <v>14</v>
      </c>
      <c r="Q12" t="e">
        <f>IF(K12="",0,VALUE(MID(K12,2,LEN(K12)-2)))</f>
        <v>#VALUE!</v>
      </c>
      <c r="R12" t="e">
        <f t="shared" si="0"/>
        <v>#VALUE!</v>
      </c>
      <c r="S12">
        <f t="shared" si="0"/>
        <v>0</v>
      </c>
      <c r="T12" t="e">
        <f t="shared" si="0"/>
        <v>#VALUE!</v>
      </c>
      <c r="U12">
        <f>IF(K12="＋",0,IF(K12="(＋)",0,ABS(K12)))</f>
        <v>0</v>
      </c>
      <c r="V12">
        <f t="shared" si="1"/>
        <v>0</v>
      </c>
      <c r="W12">
        <f t="shared" si="1"/>
        <v>0</v>
      </c>
      <c r="X12">
        <f t="shared" si="1"/>
        <v>0</v>
      </c>
    </row>
    <row r="13" spans="2:24" ht="13.95" customHeight="1" x14ac:dyDescent="0.2">
      <c r="B13" s="1">
        <f t="shared" ref="B13:B75" si="2">B12+1</f>
        <v>3</v>
      </c>
      <c r="C13" s="3"/>
      <c r="D13" s="6"/>
      <c r="E13" s="123"/>
      <c r="F13" s="123" t="s">
        <v>166</v>
      </c>
      <c r="G13" s="123"/>
      <c r="H13" s="123"/>
      <c r="I13" s="123"/>
      <c r="J13" s="123"/>
      <c r="K13" s="20" t="s">
        <v>149</v>
      </c>
      <c r="L13" s="20"/>
      <c r="M13" s="20"/>
      <c r="N13" s="21"/>
      <c r="P13" s="81" t="s">
        <v>15</v>
      </c>
      <c r="Q13" t="str">
        <f>K13</f>
        <v>(＋)</v>
      </c>
      <c r="R13">
        <f>L13</f>
        <v>0</v>
      </c>
      <c r="S13">
        <f>M13</f>
        <v>0</v>
      </c>
      <c r="T13">
        <f>N13</f>
        <v>0</v>
      </c>
      <c r="U13">
        <f t="shared" si="1"/>
        <v>0</v>
      </c>
      <c r="V13">
        <f>IF(L13="＋",0,IF(L13="(＋)",0,ABS(L13)))</f>
        <v>0</v>
      </c>
      <c r="W13">
        <f t="shared" si="1"/>
        <v>0</v>
      </c>
      <c r="X13">
        <f t="shared" si="1"/>
        <v>0</v>
      </c>
    </row>
    <row r="14" spans="2:24" ht="13.95" customHeight="1" x14ac:dyDescent="0.2">
      <c r="B14" s="1">
        <f t="shared" si="2"/>
        <v>4</v>
      </c>
      <c r="C14" s="3"/>
      <c r="D14" s="6"/>
      <c r="E14" s="123"/>
      <c r="F14" s="123" t="s">
        <v>202</v>
      </c>
      <c r="G14" s="123"/>
      <c r="H14" s="123"/>
      <c r="I14" s="123"/>
      <c r="J14" s="123"/>
      <c r="K14" s="20"/>
      <c r="L14" s="20"/>
      <c r="M14" s="20"/>
      <c r="N14" s="21" t="s">
        <v>450</v>
      </c>
      <c r="P14" t="s">
        <v>14</v>
      </c>
      <c r="Q14">
        <f>IF(K14="",0,VALUE(MID(K14,2,LEN(K14)-2)))</f>
        <v>0</v>
      </c>
      <c r="R14">
        <f>IF(L14="",0,VALUE(MID(L14,2,LEN(L14)-2)))</f>
        <v>0</v>
      </c>
      <c r="S14">
        <f>IF(M14="",0,VALUE(MID(M14,2,LEN(M14)-2)))</f>
        <v>0</v>
      </c>
      <c r="T14">
        <f>IF(N14="",0,VALUE(MID(N14,2,LEN(N14)-2)))</f>
        <v>5</v>
      </c>
      <c r="U14">
        <f>IF(K14="＋",0,IF(K14="(＋)",0,ABS(K14)))</f>
        <v>0</v>
      </c>
      <c r="V14">
        <f>IF(L14="＋",0,IF(L14="(＋)",0,ABS(L14)))</f>
        <v>0</v>
      </c>
      <c r="W14">
        <f>IF(M14="＋",0,IF(M14="(＋)",0,ABS(M14)))</f>
        <v>0</v>
      </c>
      <c r="X14">
        <f>IF(N14="＋",0,IF(N14="(＋)",0,ABS(N14)))</f>
        <v>159</v>
      </c>
    </row>
    <row r="15" spans="2:24" ht="13.5" customHeight="1" x14ac:dyDescent="0.2">
      <c r="B15" s="1">
        <f t="shared" si="2"/>
        <v>5</v>
      </c>
      <c r="C15" s="3"/>
      <c r="D15" s="6"/>
      <c r="E15" s="123"/>
      <c r="F15" s="123" t="s">
        <v>204</v>
      </c>
      <c r="G15" s="123"/>
      <c r="H15" s="123"/>
      <c r="I15" s="123"/>
      <c r="J15" s="123"/>
      <c r="K15" s="20"/>
      <c r="L15" s="20"/>
      <c r="M15" s="20" t="s">
        <v>148</v>
      </c>
      <c r="N15" s="21"/>
      <c r="P15" t="s">
        <v>14</v>
      </c>
      <c r="Q15">
        <f t="shared" ref="Q15:T17" si="3">IF(K15="",0,VALUE(MID(K15,2,LEN(K15)-2)))</f>
        <v>0</v>
      </c>
      <c r="R15">
        <f t="shared" si="3"/>
        <v>0</v>
      </c>
      <c r="S15" t="e">
        <f t="shared" si="3"/>
        <v>#VALUE!</v>
      </c>
      <c r="T15">
        <f t="shared" si="3"/>
        <v>0</v>
      </c>
      <c r="U15">
        <f t="shared" si="1"/>
        <v>0</v>
      </c>
      <c r="V15">
        <f t="shared" si="1"/>
        <v>0</v>
      </c>
      <c r="W15">
        <f t="shared" si="1"/>
        <v>0</v>
      </c>
      <c r="X15">
        <f t="shared" si="1"/>
        <v>0</v>
      </c>
    </row>
    <row r="16" spans="2:24" ht="13.95" customHeight="1" x14ac:dyDescent="0.2">
      <c r="B16" s="1">
        <f t="shared" si="2"/>
        <v>6</v>
      </c>
      <c r="C16" s="3"/>
      <c r="D16" s="6"/>
      <c r="E16" s="123"/>
      <c r="F16" s="123" t="s">
        <v>140</v>
      </c>
      <c r="G16" s="123"/>
      <c r="H16" s="123"/>
      <c r="I16" s="123"/>
      <c r="J16" s="123"/>
      <c r="K16" s="20"/>
      <c r="L16" s="20" t="s">
        <v>149</v>
      </c>
      <c r="M16" s="20" t="s">
        <v>151</v>
      </c>
      <c r="N16" s="21" t="s">
        <v>237</v>
      </c>
      <c r="P16" t="s">
        <v>14</v>
      </c>
      <c r="Q16">
        <f t="shared" si="3"/>
        <v>0</v>
      </c>
      <c r="R16" t="e">
        <f t="shared" si="3"/>
        <v>#VALUE!</v>
      </c>
      <c r="S16">
        <f t="shared" si="3"/>
        <v>25</v>
      </c>
      <c r="T16">
        <f t="shared" si="3"/>
        <v>175</v>
      </c>
      <c r="U16">
        <f t="shared" si="1"/>
        <v>0</v>
      </c>
      <c r="V16">
        <f t="shared" si="1"/>
        <v>0</v>
      </c>
      <c r="W16">
        <f t="shared" si="1"/>
        <v>25</v>
      </c>
      <c r="X16">
        <f t="shared" si="1"/>
        <v>175</v>
      </c>
    </row>
    <row r="17" spans="2:24" ht="13.5" customHeight="1" x14ac:dyDescent="0.2">
      <c r="B17" s="1">
        <f t="shared" si="2"/>
        <v>7</v>
      </c>
      <c r="C17" s="3"/>
      <c r="D17" s="6"/>
      <c r="E17" s="123"/>
      <c r="F17" s="123" t="s">
        <v>239</v>
      </c>
      <c r="G17" s="131"/>
      <c r="H17" s="123"/>
      <c r="I17" s="123"/>
      <c r="J17" s="123"/>
      <c r="K17" s="20"/>
      <c r="L17" s="20"/>
      <c r="M17" s="20"/>
      <c r="N17" s="21" t="s">
        <v>149</v>
      </c>
      <c r="Q17">
        <f t="shared" si="3"/>
        <v>0</v>
      </c>
      <c r="R17">
        <f>IF(L17="",0,VALUE(MID(L17,2,LEN(L17)-2)))</f>
        <v>0</v>
      </c>
      <c r="S17">
        <f>IF(M17="",0,VALUE(MID(M17,2,LEN(M17)-2)))</f>
        <v>0</v>
      </c>
      <c r="T17" t="e">
        <f>IF(N17="",0,VALUE(MID(N17,2,LEN(N17)-2)))</f>
        <v>#VALUE!</v>
      </c>
      <c r="U17">
        <f>IF(K17="＋",0,IF(K17="(＋)",0,ABS(K17)))</f>
        <v>0</v>
      </c>
      <c r="V17">
        <f>IF(L17="＋",0,IF(L17="(＋)",0,ABS(L17)))</f>
        <v>0</v>
      </c>
      <c r="W17">
        <f>IF(M17="＋",0,IF(M17="(＋)",0,ABS(M17)))</f>
        <v>0</v>
      </c>
      <c r="X17">
        <f>IF(N17="＋",0,IF(N17="(＋)",0,ABS(N17)))</f>
        <v>0</v>
      </c>
    </row>
    <row r="18" spans="2:24" ht="13.5" customHeight="1" x14ac:dyDescent="0.2">
      <c r="B18" s="1">
        <f t="shared" si="2"/>
        <v>8</v>
      </c>
      <c r="C18" s="3"/>
      <c r="D18" s="6"/>
      <c r="E18" s="123"/>
      <c r="F18" s="123" t="s">
        <v>451</v>
      </c>
      <c r="G18" s="123"/>
      <c r="H18" s="123"/>
      <c r="I18" s="123"/>
      <c r="J18" s="123"/>
      <c r="K18" s="20"/>
      <c r="L18" s="20"/>
      <c r="M18" s="20"/>
      <c r="N18" s="21" t="s">
        <v>149</v>
      </c>
    </row>
    <row r="19" spans="2:24" ht="13.5" customHeight="1" x14ac:dyDescent="0.2">
      <c r="B19" s="1">
        <f t="shared" si="2"/>
        <v>9</v>
      </c>
      <c r="C19" s="3"/>
      <c r="D19" s="6"/>
      <c r="E19" s="123"/>
      <c r="F19" s="123" t="s">
        <v>109</v>
      </c>
      <c r="G19" s="123"/>
      <c r="H19" s="123"/>
      <c r="I19" s="123"/>
      <c r="J19" s="123"/>
      <c r="K19" s="20" t="s">
        <v>149</v>
      </c>
      <c r="L19" s="20" t="s">
        <v>151</v>
      </c>
      <c r="M19" s="20" t="s">
        <v>232</v>
      </c>
      <c r="N19" s="21" t="s">
        <v>232</v>
      </c>
      <c r="U19">
        <f t="shared" si="1"/>
        <v>0</v>
      </c>
      <c r="V19">
        <f t="shared" si="1"/>
        <v>25</v>
      </c>
      <c r="W19">
        <f t="shared" si="1"/>
        <v>75</v>
      </c>
      <c r="X19">
        <f t="shared" si="1"/>
        <v>75</v>
      </c>
    </row>
    <row r="20" spans="2:24" ht="13.5" customHeight="1" x14ac:dyDescent="0.2">
      <c r="B20" s="1">
        <f t="shared" si="2"/>
        <v>10</v>
      </c>
      <c r="C20" s="3"/>
      <c r="D20" s="6"/>
      <c r="E20" s="123"/>
      <c r="F20" s="123" t="s">
        <v>108</v>
      </c>
      <c r="G20" s="123"/>
      <c r="H20" s="123"/>
      <c r="I20" s="123"/>
      <c r="J20" s="123"/>
      <c r="K20" s="20" t="s">
        <v>151</v>
      </c>
      <c r="L20" s="20"/>
      <c r="M20" s="20"/>
      <c r="N20" s="21" t="s">
        <v>286</v>
      </c>
      <c r="P20" t="s">
        <v>14</v>
      </c>
      <c r="Q20">
        <f t="shared" ref="Q20:T20" si="4">IF(K20="",0,VALUE(MID(K20,2,LEN(K20)-2)))</f>
        <v>25</v>
      </c>
      <c r="R20" t="e">
        <f>IF(#REF!="",0,VALUE(MID(#REF!,2,LEN(#REF!)-2)))</f>
        <v>#REF!</v>
      </c>
      <c r="S20">
        <f t="shared" si="4"/>
        <v>0</v>
      </c>
      <c r="T20">
        <f t="shared" si="4"/>
        <v>150</v>
      </c>
      <c r="U20">
        <f t="shared" si="1"/>
        <v>25</v>
      </c>
      <c r="V20">
        <f t="shared" si="1"/>
        <v>0</v>
      </c>
      <c r="W20">
        <f t="shared" si="1"/>
        <v>0</v>
      </c>
      <c r="X20">
        <f t="shared" si="1"/>
        <v>150</v>
      </c>
    </row>
    <row r="21" spans="2:24" ht="13.5" customHeight="1" x14ac:dyDescent="0.2">
      <c r="B21" s="1">
        <f t="shared" si="2"/>
        <v>11</v>
      </c>
      <c r="C21" s="2" t="s">
        <v>24</v>
      </c>
      <c r="D21" s="2" t="s">
        <v>25</v>
      </c>
      <c r="E21" s="123"/>
      <c r="F21" s="123" t="s">
        <v>107</v>
      </c>
      <c r="G21" s="123"/>
      <c r="H21" s="123"/>
      <c r="I21" s="123"/>
      <c r="J21" s="123"/>
      <c r="K21" s="24">
        <v>300</v>
      </c>
      <c r="L21" s="24">
        <v>225</v>
      </c>
      <c r="M21" s="24">
        <v>300</v>
      </c>
      <c r="N21" s="115">
        <v>325</v>
      </c>
      <c r="P21" s="81"/>
    </row>
    <row r="22" spans="2:24" ht="13.5" customHeight="1" x14ac:dyDescent="0.2">
      <c r="B22" s="1">
        <f t="shared" si="2"/>
        <v>12</v>
      </c>
      <c r="C22" s="2" t="s">
        <v>26</v>
      </c>
      <c r="D22" s="2" t="s">
        <v>27</v>
      </c>
      <c r="E22" s="123"/>
      <c r="F22" s="123" t="s">
        <v>307</v>
      </c>
      <c r="G22" s="123"/>
      <c r="H22" s="123"/>
      <c r="I22" s="123"/>
      <c r="J22" s="123"/>
      <c r="K22" s="24"/>
      <c r="L22" s="24"/>
      <c r="M22" s="24">
        <v>25</v>
      </c>
      <c r="N22" s="116"/>
      <c r="P22" s="81"/>
    </row>
    <row r="23" spans="2:24" ht="13.5" customHeight="1" x14ac:dyDescent="0.2">
      <c r="B23" s="1">
        <f t="shared" si="2"/>
        <v>13</v>
      </c>
      <c r="C23" s="6"/>
      <c r="D23" s="6"/>
      <c r="E23" s="123"/>
      <c r="F23" s="123" t="s">
        <v>95</v>
      </c>
      <c r="G23" s="123"/>
      <c r="H23" s="123"/>
      <c r="I23" s="123"/>
      <c r="J23" s="123"/>
      <c r="K23" s="24" t="s">
        <v>148</v>
      </c>
      <c r="L23" s="24">
        <v>25</v>
      </c>
      <c r="M23" s="24">
        <v>25</v>
      </c>
      <c r="N23" s="115">
        <v>100</v>
      </c>
      <c r="P23" s="81"/>
    </row>
    <row r="24" spans="2:24" ht="13.5" customHeight="1" x14ac:dyDescent="0.2">
      <c r="B24" s="1">
        <f t="shared" si="2"/>
        <v>14</v>
      </c>
      <c r="C24" s="2" t="s">
        <v>85</v>
      </c>
      <c r="D24" s="2" t="s">
        <v>16</v>
      </c>
      <c r="E24" s="123"/>
      <c r="F24" s="123" t="s">
        <v>445</v>
      </c>
      <c r="G24" s="123"/>
      <c r="H24" s="123"/>
      <c r="I24" s="123"/>
      <c r="J24" s="123"/>
      <c r="K24" s="24"/>
      <c r="L24" s="24"/>
      <c r="M24" s="24"/>
      <c r="N24" s="115">
        <v>345</v>
      </c>
    </row>
    <row r="25" spans="2:24" ht="14.85" customHeight="1" x14ac:dyDescent="0.2">
      <c r="B25" s="1">
        <f t="shared" si="2"/>
        <v>15</v>
      </c>
      <c r="C25" s="6"/>
      <c r="D25" s="6"/>
      <c r="E25" s="123"/>
      <c r="F25" s="123" t="s">
        <v>137</v>
      </c>
      <c r="G25" s="123"/>
      <c r="H25" s="123"/>
      <c r="I25" s="123"/>
      <c r="J25" s="123"/>
      <c r="K25" s="24"/>
      <c r="L25" s="24"/>
      <c r="M25" s="24"/>
      <c r="N25" s="115">
        <v>50</v>
      </c>
    </row>
    <row r="26" spans="2:24" ht="13.5" customHeight="1" x14ac:dyDescent="0.2">
      <c r="B26" s="1">
        <f t="shared" si="2"/>
        <v>16</v>
      </c>
      <c r="C26" s="6"/>
      <c r="D26" s="6"/>
      <c r="E26" s="123"/>
      <c r="F26" s="123" t="s">
        <v>446</v>
      </c>
      <c r="G26" s="123"/>
      <c r="H26" s="123"/>
      <c r="I26" s="123"/>
      <c r="J26" s="123"/>
      <c r="K26" s="24"/>
      <c r="L26" s="24"/>
      <c r="M26" s="24"/>
      <c r="N26" s="115">
        <v>314</v>
      </c>
    </row>
    <row r="27" spans="2:24" ht="13.95" customHeight="1" x14ac:dyDescent="0.2">
      <c r="B27" s="1">
        <f t="shared" si="2"/>
        <v>17</v>
      </c>
      <c r="C27" s="6"/>
      <c r="D27" s="2" t="s">
        <v>75</v>
      </c>
      <c r="E27" s="123"/>
      <c r="F27" s="123" t="s">
        <v>133</v>
      </c>
      <c r="G27" s="123"/>
      <c r="H27" s="123"/>
      <c r="I27" s="123"/>
      <c r="J27" s="123"/>
      <c r="K27" s="24"/>
      <c r="L27" s="24"/>
      <c r="M27" s="24"/>
      <c r="N27" s="116">
        <v>25</v>
      </c>
      <c r="U27">
        <f>COUNTA(K27:K27)</f>
        <v>0</v>
      </c>
      <c r="V27">
        <f>COUNTA(L27:L27)</f>
        <v>0</v>
      </c>
      <c r="W27">
        <f>COUNTA(M27:M27)</f>
        <v>0</v>
      </c>
      <c r="X27">
        <f>COUNTA(N27:N27)</f>
        <v>1</v>
      </c>
    </row>
    <row r="28" spans="2:24" ht="13.95" customHeight="1" x14ac:dyDescent="0.2">
      <c r="B28" s="1">
        <f t="shared" si="2"/>
        <v>18</v>
      </c>
      <c r="C28" s="6"/>
      <c r="D28" s="2" t="s">
        <v>17</v>
      </c>
      <c r="E28" s="123"/>
      <c r="F28" s="123" t="s">
        <v>105</v>
      </c>
      <c r="G28" s="123"/>
      <c r="H28" s="123"/>
      <c r="I28" s="123"/>
      <c r="J28" s="123"/>
      <c r="K28" s="24"/>
      <c r="L28" s="24" t="s">
        <v>148</v>
      </c>
      <c r="M28" s="24"/>
      <c r="N28" s="115" t="s">
        <v>148</v>
      </c>
    </row>
    <row r="29" spans="2:24" ht="13.5" customHeight="1" x14ac:dyDescent="0.2">
      <c r="B29" s="1">
        <f t="shared" si="2"/>
        <v>19</v>
      </c>
      <c r="C29" s="6"/>
      <c r="D29" s="6"/>
      <c r="E29" s="123"/>
      <c r="F29" s="123" t="s">
        <v>96</v>
      </c>
      <c r="G29" s="123"/>
      <c r="H29" s="123"/>
      <c r="I29" s="123"/>
      <c r="J29" s="123"/>
      <c r="K29" s="24">
        <v>200</v>
      </c>
      <c r="L29" s="24">
        <v>250</v>
      </c>
      <c r="M29" s="24">
        <v>575</v>
      </c>
      <c r="N29" s="115" t="s">
        <v>148</v>
      </c>
    </row>
    <row r="30" spans="2:24" ht="13.5" customHeight="1" x14ac:dyDescent="0.2">
      <c r="B30" s="1">
        <f t="shared" si="2"/>
        <v>20</v>
      </c>
      <c r="C30" s="6"/>
      <c r="D30" s="6"/>
      <c r="E30" s="123"/>
      <c r="F30" s="123" t="s">
        <v>106</v>
      </c>
      <c r="G30" s="123"/>
      <c r="H30" s="123"/>
      <c r="I30" s="123"/>
      <c r="J30" s="123"/>
      <c r="K30" s="24"/>
      <c r="L30" s="24"/>
      <c r="M30" s="24" t="s">
        <v>148</v>
      </c>
      <c r="N30" s="115"/>
    </row>
    <row r="31" spans="2:24" ht="13.95" customHeight="1" x14ac:dyDescent="0.2">
      <c r="B31" s="1">
        <f t="shared" si="2"/>
        <v>21</v>
      </c>
      <c r="C31" s="6"/>
      <c r="D31" s="6"/>
      <c r="E31" s="123"/>
      <c r="F31" s="123" t="s">
        <v>97</v>
      </c>
      <c r="G31" s="123"/>
      <c r="H31" s="123"/>
      <c r="I31" s="123"/>
      <c r="J31" s="123"/>
      <c r="K31" s="24" t="s">
        <v>148</v>
      </c>
      <c r="L31" s="24">
        <v>50</v>
      </c>
      <c r="M31" s="24">
        <v>250</v>
      </c>
      <c r="N31" s="115">
        <v>200</v>
      </c>
    </row>
    <row r="32" spans="2:24" ht="13.95" customHeight="1" x14ac:dyDescent="0.2">
      <c r="B32" s="1">
        <f t="shared" si="2"/>
        <v>22</v>
      </c>
      <c r="C32" s="6"/>
      <c r="D32" s="6"/>
      <c r="E32" s="123"/>
      <c r="F32" s="123" t="s">
        <v>452</v>
      </c>
      <c r="G32" s="123"/>
      <c r="H32" s="123"/>
      <c r="I32" s="123"/>
      <c r="J32" s="123"/>
      <c r="K32" s="24"/>
      <c r="L32" s="24" t="s">
        <v>148</v>
      </c>
      <c r="M32" s="24"/>
      <c r="N32" s="115"/>
    </row>
    <row r="33" spans="2:29" ht="13.95" customHeight="1" x14ac:dyDescent="0.2">
      <c r="B33" s="1">
        <f t="shared" si="2"/>
        <v>23</v>
      </c>
      <c r="C33" s="6"/>
      <c r="D33" s="6"/>
      <c r="E33" s="123"/>
      <c r="F33" s="123" t="s">
        <v>418</v>
      </c>
      <c r="G33" s="123"/>
      <c r="H33" s="123"/>
      <c r="I33" s="123"/>
      <c r="J33" s="123"/>
      <c r="K33" s="24"/>
      <c r="L33" s="24" t="s">
        <v>148</v>
      </c>
      <c r="M33" s="24"/>
      <c r="N33" s="115"/>
    </row>
    <row r="34" spans="2:29" ht="13.5" customHeight="1" x14ac:dyDescent="0.2">
      <c r="B34" s="1">
        <f t="shared" si="2"/>
        <v>24</v>
      </c>
      <c r="C34" s="6"/>
      <c r="D34" s="6"/>
      <c r="E34" s="123"/>
      <c r="F34" s="123" t="s">
        <v>18</v>
      </c>
      <c r="G34" s="123"/>
      <c r="H34" s="123"/>
      <c r="I34" s="123"/>
      <c r="J34" s="123"/>
      <c r="K34" s="24">
        <v>625</v>
      </c>
      <c r="L34" s="24">
        <v>425</v>
      </c>
      <c r="M34" s="24">
        <v>625</v>
      </c>
      <c r="N34" s="115">
        <v>800</v>
      </c>
    </row>
    <row r="35" spans="2:29" ht="13.5" customHeight="1" x14ac:dyDescent="0.2">
      <c r="B35" s="1">
        <f t="shared" si="2"/>
        <v>25</v>
      </c>
      <c r="C35" s="6"/>
      <c r="D35" s="6"/>
      <c r="E35" s="123"/>
      <c r="F35" s="123" t="s">
        <v>98</v>
      </c>
      <c r="G35" s="123"/>
      <c r="H35" s="123"/>
      <c r="I35" s="123"/>
      <c r="J35" s="123"/>
      <c r="K35" s="24">
        <v>200</v>
      </c>
      <c r="L35" s="24" t="s">
        <v>148</v>
      </c>
      <c r="M35" s="24"/>
      <c r="N35" s="115" t="s">
        <v>148</v>
      </c>
    </row>
    <row r="36" spans="2:29" ht="13.5" customHeight="1" x14ac:dyDescent="0.2">
      <c r="B36" s="1">
        <f t="shared" si="2"/>
        <v>26</v>
      </c>
      <c r="C36" s="6"/>
      <c r="D36" s="6"/>
      <c r="E36" s="123"/>
      <c r="F36" s="123" t="s">
        <v>99</v>
      </c>
      <c r="G36" s="123"/>
      <c r="H36" s="123"/>
      <c r="I36" s="123"/>
      <c r="J36" s="123"/>
      <c r="K36" s="24">
        <v>75</v>
      </c>
      <c r="L36" s="24">
        <v>50</v>
      </c>
      <c r="M36" s="24">
        <v>100</v>
      </c>
      <c r="N36" s="115" t="s">
        <v>148</v>
      </c>
    </row>
    <row r="37" spans="2:29" ht="13.5" customHeight="1" x14ac:dyDescent="0.2">
      <c r="B37" s="1">
        <f t="shared" si="2"/>
        <v>27</v>
      </c>
      <c r="C37" s="6"/>
      <c r="D37" s="6"/>
      <c r="E37" s="123"/>
      <c r="F37" s="123" t="s">
        <v>19</v>
      </c>
      <c r="G37" s="123"/>
      <c r="H37" s="123"/>
      <c r="I37" s="123"/>
      <c r="J37" s="123"/>
      <c r="K37" s="24"/>
      <c r="L37" s="24">
        <v>100</v>
      </c>
      <c r="M37" s="24"/>
      <c r="N37" s="115" t="s">
        <v>148</v>
      </c>
    </row>
    <row r="38" spans="2:29" ht="13.95" customHeight="1" x14ac:dyDescent="0.2">
      <c r="B38" s="1">
        <f t="shared" si="2"/>
        <v>28</v>
      </c>
      <c r="C38" s="6"/>
      <c r="D38" s="6"/>
      <c r="E38" s="123"/>
      <c r="F38" s="123" t="s">
        <v>214</v>
      </c>
      <c r="G38" s="123"/>
      <c r="H38" s="123"/>
      <c r="I38" s="123"/>
      <c r="J38" s="123"/>
      <c r="K38" s="24"/>
      <c r="L38" s="24"/>
      <c r="M38" s="24"/>
      <c r="N38" s="115" t="s">
        <v>148</v>
      </c>
    </row>
    <row r="39" spans="2:29" ht="13.5" customHeight="1" x14ac:dyDescent="0.2">
      <c r="B39" s="1">
        <f t="shared" si="2"/>
        <v>29</v>
      </c>
      <c r="C39" s="6"/>
      <c r="D39" s="6"/>
      <c r="E39" s="123"/>
      <c r="F39" s="123" t="s">
        <v>169</v>
      </c>
      <c r="G39" s="123"/>
      <c r="H39" s="123"/>
      <c r="I39" s="123"/>
      <c r="J39" s="123"/>
      <c r="K39" s="24"/>
      <c r="L39" s="24"/>
      <c r="M39" s="24"/>
      <c r="N39" s="115">
        <v>1</v>
      </c>
    </row>
    <row r="40" spans="2:29" ht="13.5" customHeight="1" x14ac:dyDescent="0.2">
      <c r="B40" s="1">
        <f t="shared" si="2"/>
        <v>30</v>
      </c>
      <c r="C40" s="6"/>
      <c r="D40" s="6"/>
      <c r="E40" s="123"/>
      <c r="F40" s="123" t="s">
        <v>118</v>
      </c>
      <c r="G40" s="123"/>
      <c r="H40" s="123"/>
      <c r="I40" s="123"/>
      <c r="J40" s="123"/>
      <c r="K40" s="24">
        <v>150</v>
      </c>
      <c r="L40" s="24">
        <v>850</v>
      </c>
      <c r="M40" s="24">
        <v>1700</v>
      </c>
      <c r="N40" s="115">
        <v>900</v>
      </c>
    </row>
    <row r="41" spans="2:29" ht="13.95" customHeight="1" x14ac:dyDescent="0.2">
      <c r="B41" s="1">
        <f t="shared" si="2"/>
        <v>31</v>
      </c>
      <c r="C41" s="6"/>
      <c r="D41" s="6"/>
      <c r="E41" s="123"/>
      <c r="F41" s="123" t="s">
        <v>170</v>
      </c>
      <c r="G41" s="123"/>
      <c r="H41" s="123"/>
      <c r="I41" s="123"/>
      <c r="J41" s="123"/>
      <c r="K41" s="24"/>
      <c r="L41" s="24" t="s">
        <v>148</v>
      </c>
      <c r="M41" s="24"/>
      <c r="N41" s="115"/>
    </row>
    <row r="42" spans="2:29" ht="13.95" customHeight="1" x14ac:dyDescent="0.2">
      <c r="B42" s="1">
        <f t="shared" si="2"/>
        <v>32</v>
      </c>
      <c r="C42" s="6"/>
      <c r="D42" s="6"/>
      <c r="E42" s="123"/>
      <c r="F42" s="123" t="s">
        <v>20</v>
      </c>
      <c r="G42" s="123"/>
      <c r="H42" s="123"/>
      <c r="I42" s="123"/>
      <c r="J42" s="123"/>
      <c r="K42" s="24">
        <v>700</v>
      </c>
      <c r="L42" s="24">
        <v>375</v>
      </c>
      <c r="M42" s="24">
        <v>250</v>
      </c>
      <c r="N42" s="115"/>
    </row>
    <row r="43" spans="2:29" ht="13.5" customHeight="1" x14ac:dyDescent="0.2">
      <c r="B43" s="1">
        <f t="shared" si="2"/>
        <v>33</v>
      </c>
      <c r="C43" s="6"/>
      <c r="D43" s="6"/>
      <c r="E43" s="123"/>
      <c r="F43" s="123" t="s">
        <v>21</v>
      </c>
      <c r="G43" s="123"/>
      <c r="H43" s="123"/>
      <c r="I43" s="123"/>
      <c r="J43" s="123"/>
      <c r="K43" s="24">
        <v>36500</v>
      </c>
      <c r="L43" s="24">
        <v>18750</v>
      </c>
      <c r="M43" s="56">
        <v>5750</v>
      </c>
      <c r="N43" s="60">
        <v>200</v>
      </c>
    </row>
    <row r="44" spans="2:29" ht="13.95" customHeight="1" x14ac:dyDescent="0.2">
      <c r="B44" s="1">
        <f t="shared" si="2"/>
        <v>34</v>
      </c>
      <c r="C44" s="6"/>
      <c r="D44" s="6"/>
      <c r="E44" s="123"/>
      <c r="F44" s="123" t="s">
        <v>22</v>
      </c>
      <c r="G44" s="123"/>
      <c r="H44" s="123"/>
      <c r="I44" s="123"/>
      <c r="J44" s="123"/>
      <c r="K44" s="24"/>
      <c r="L44" s="24"/>
      <c r="M44" s="24" t="s">
        <v>148</v>
      </c>
      <c r="N44" s="115"/>
    </row>
    <row r="45" spans="2:29" ht="13.5" customHeight="1" x14ac:dyDescent="0.2">
      <c r="B45" s="1">
        <f t="shared" si="2"/>
        <v>35</v>
      </c>
      <c r="C45" s="2" t="s">
        <v>76</v>
      </c>
      <c r="D45" s="2" t="s">
        <v>77</v>
      </c>
      <c r="E45" s="123"/>
      <c r="F45" s="123" t="s">
        <v>94</v>
      </c>
      <c r="G45" s="123"/>
      <c r="H45" s="123"/>
      <c r="I45" s="123"/>
      <c r="J45" s="123"/>
      <c r="K45" s="24"/>
      <c r="L45" s="24" t="s">
        <v>148</v>
      </c>
      <c r="M45" s="24" t="s">
        <v>148</v>
      </c>
      <c r="N45" s="115">
        <v>25</v>
      </c>
    </row>
    <row r="46" spans="2:29" ht="13.95" customHeight="1" x14ac:dyDescent="0.2">
      <c r="B46" s="1">
        <f t="shared" si="2"/>
        <v>36</v>
      </c>
      <c r="C46" s="2" t="s">
        <v>86</v>
      </c>
      <c r="D46" s="2" t="s">
        <v>28</v>
      </c>
      <c r="E46" s="123"/>
      <c r="F46" s="123" t="s">
        <v>171</v>
      </c>
      <c r="G46" s="123"/>
      <c r="H46" s="123"/>
      <c r="I46" s="123"/>
      <c r="J46" s="123"/>
      <c r="K46" s="24"/>
      <c r="L46" s="24" t="s">
        <v>148</v>
      </c>
      <c r="M46" s="24">
        <v>175</v>
      </c>
      <c r="N46" s="115"/>
      <c r="Y46" s="125"/>
    </row>
    <row r="47" spans="2:29" ht="13.95" customHeight="1" x14ac:dyDescent="0.2">
      <c r="B47" s="1">
        <f t="shared" si="2"/>
        <v>37</v>
      </c>
      <c r="C47" s="6"/>
      <c r="D47" s="6"/>
      <c r="E47" s="123"/>
      <c r="F47" s="123" t="s">
        <v>136</v>
      </c>
      <c r="G47" s="123"/>
      <c r="H47" s="123"/>
      <c r="I47" s="123"/>
      <c r="J47" s="123"/>
      <c r="K47" s="24">
        <v>75</v>
      </c>
      <c r="L47" s="24">
        <v>50</v>
      </c>
      <c r="M47" s="24" t="s">
        <v>148</v>
      </c>
      <c r="N47" s="115">
        <v>50</v>
      </c>
      <c r="U47" s="126">
        <f>COUNTA($K11:$K48)</f>
        <v>17</v>
      </c>
      <c r="V47" s="126">
        <f>COUNTA($L11:$L48)</f>
        <v>22</v>
      </c>
      <c r="W47" s="126">
        <f>COUNTA($M11:$M48)</f>
        <v>20</v>
      </c>
      <c r="X47" s="126">
        <f>COUNTA($N11:$N48)</f>
        <v>27</v>
      </c>
      <c r="Y47" s="126"/>
      <c r="Z47" s="126"/>
      <c r="AA47" s="126"/>
      <c r="AB47" s="126"/>
      <c r="AC47" s="125"/>
    </row>
    <row r="48" spans="2:29" ht="13.95" customHeight="1" x14ac:dyDescent="0.2">
      <c r="B48" s="1">
        <f t="shared" si="2"/>
        <v>38</v>
      </c>
      <c r="C48" s="6"/>
      <c r="D48" s="6"/>
      <c r="E48" s="123"/>
      <c r="F48" s="123" t="s">
        <v>29</v>
      </c>
      <c r="G48" s="123"/>
      <c r="H48" s="123"/>
      <c r="I48" s="123"/>
      <c r="J48" s="123"/>
      <c r="K48" s="24">
        <v>75</v>
      </c>
      <c r="L48" s="24"/>
      <c r="M48" s="24">
        <v>25</v>
      </c>
      <c r="N48" s="115"/>
      <c r="Y48" s="125"/>
    </row>
    <row r="49" spans="2:25" ht="13.95" customHeight="1" x14ac:dyDescent="0.2">
      <c r="B49" s="1">
        <f t="shared" si="2"/>
        <v>39</v>
      </c>
      <c r="C49" s="6"/>
      <c r="D49" s="6"/>
      <c r="E49" s="123"/>
      <c r="F49" s="123" t="s">
        <v>155</v>
      </c>
      <c r="G49" s="123"/>
      <c r="H49" s="123"/>
      <c r="I49" s="123"/>
      <c r="J49" s="123"/>
      <c r="K49" s="24">
        <v>200</v>
      </c>
      <c r="L49" s="24"/>
      <c r="M49" s="24"/>
      <c r="N49" s="115"/>
      <c r="Y49" s="125"/>
    </row>
    <row r="50" spans="2:25" ht="13.5" customHeight="1" x14ac:dyDescent="0.2">
      <c r="B50" s="1">
        <f t="shared" si="2"/>
        <v>40</v>
      </c>
      <c r="C50" s="6"/>
      <c r="D50" s="6"/>
      <c r="E50" s="123"/>
      <c r="F50" s="123" t="s">
        <v>100</v>
      </c>
      <c r="G50" s="123"/>
      <c r="H50" s="123"/>
      <c r="I50" s="123"/>
      <c r="J50" s="123"/>
      <c r="K50" s="24" t="s">
        <v>148</v>
      </c>
      <c r="L50" s="24">
        <v>500</v>
      </c>
      <c r="M50" s="24"/>
      <c r="N50" s="115" t="s">
        <v>148</v>
      </c>
      <c r="Y50" s="127"/>
    </row>
    <row r="51" spans="2:25" ht="13.95" customHeight="1" x14ac:dyDescent="0.2">
      <c r="B51" s="1">
        <f t="shared" si="2"/>
        <v>41</v>
      </c>
      <c r="C51" s="6"/>
      <c r="D51" s="6"/>
      <c r="E51" s="123"/>
      <c r="F51" s="123" t="s">
        <v>222</v>
      </c>
      <c r="G51" s="123"/>
      <c r="H51" s="123"/>
      <c r="I51" s="123"/>
      <c r="J51" s="123"/>
      <c r="K51" s="24"/>
      <c r="L51" s="128">
        <v>75</v>
      </c>
      <c r="M51" s="24">
        <v>50</v>
      </c>
      <c r="N51" s="115">
        <v>25</v>
      </c>
      <c r="Y51" s="125"/>
    </row>
    <row r="52" spans="2:25" ht="13.95" customHeight="1" x14ac:dyDescent="0.2">
      <c r="B52" s="1">
        <f t="shared" si="2"/>
        <v>42</v>
      </c>
      <c r="C52" s="6"/>
      <c r="D52" s="6"/>
      <c r="E52" s="123"/>
      <c r="F52" s="123" t="s">
        <v>101</v>
      </c>
      <c r="G52" s="123"/>
      <c r="H52" s="123"/>
      <c r="I52" s="123"/>
      <c r="J52" s="123"/>
      <c r="K52" s="24">
        <v>200</v>
      </c>
      <c r="L52" s="24">
        <v>300</v>
      </c>
      <c r="M52" s="24">
        <v>900</v>
      </c>
      <c r="N52" s="115">
        <v>500</v>
      </c>
      <c r="Y52" s="125"/>
    </row>
    <row r="53" spans="2:25" ht="13.5" customHeight="1" x14ac:dyDescent="0.2">
      <c r="B53" s="1">
        <f t="shared" si="2"/>
        <v>43</v>
      </c>
      <c r="C53" s="6"/>
      <c r="D53" s="6"/>
      <c r="E53" s="123"/>
      <c r="F53" s="123" t="s">
        <v>102</v>
      </c>
      <c r="G53" s="123"/>
      <c r="H53" s="123"/>
      <c r="I53" s="123"/>
      <c r="J53" s="123"/>
      <c r="K53" s="24">
        <v>25</v>
      </c>
      <c r="L53" s="24">
        <v>25</v>
      </c>
      <c r="M53" s="24">
        <v>150</v>
      </c>
      <c r="N53" s="115">
        <v>150</v>
      </c>
      <c r="Y53" s="125"/>
    </row>
    <row r="54" spans="2:25" ht="13.5" customHeight="1" x14ac:dyDescent="0.2">
      <c r="B54" s="1">
        <f t="shared" si="2"/>
        <v>44</v>
      </c>
      <c r="C54" s="6"/>
      <c r="D54" s="6"/>
      <c r="E54" s="123"/>
      <c r="F54" s="123" t="s">
        <v>30</v>
      </c>
      <c r="G54" s="123"/>
      <c r="H54" s="123"/>
      <c r="I54" s="123"/>
      <c r="J54" s="123"/>
      <c r="K54" s="24"/>
      <c r="L54" s="24" t="s">
        <v>148</v>
      </c>
      <c r="M54" s="24">
        <v>8</v>
      </c>
      <c r="N54" s="115">
        <v>16</v>
      </c>
      <c r="Y54" s="125"/>
    </row>
    <row r="55" spans="2:25" ht="13.95" customHeight="1" x14ac:dyDescent="0.2">
      <c r="B55" s="1">
        <f t="shared" si="2"/>
        <v>45</v>
      </c>
      <c r="C55" s="6"/>
      <c r="D55" s="6"/>
      <c r="E55" s="123"/>
      <c r="F55" s="123" t="s">
        <v>81</v>
      </c>
      <c r="G55" s="123"/>
      <c r="H55" s="123"/>
      <c r="I55" s="123"/>
      <c r="J55" s="123"/>
      <c r="K55" s="24" t="s">
        <v>148</v>
      </c>
      <c r="L55" s="24">
        <v>100</v>
      </c>
      <c r="M55" s="24" t="s">
        <v>148</v>
      </c>
      <c r="N55" s="115"/>
      <c r="Y55" s="125"/>
    </row>
    <row r="56" spans="2:25" ht="13.95" customHeight="1" x14ac:dyDescent="0.2">
      <c r="B56" s="1">
        <f t="shared" si="2"/>
        <v>46</v>
      </c>
      <c r="C56" s="6"/>
      <c r="D56" s="6"/>
      <c r="E56" s="123"/>
      <c r="F56" s="123" t="s">
        <v>225</v>
      </c>
      <c r="G56" s="123"/>
      <c r="H56" s="123"/>
      <c r="I56" s="123"/>
      <c r="J56" s="123"/>
      <c r="K56" s="24"/>
      <c r="L56" s="24"/>
      <c r="M56" s="24">
        <v>100</v>
      </c>
      <c r="N56" s="115"/>
      <c r="Y56" s="125"/>
    </row>
    <row r="57" spans="2:25" ht="13.5" customHeight="1" x14ac:dyDescent="0.2">
      <c r="B57" s="1">
        <f t="shared" si="2"/>
        <v>47</v>
      </c>
      <c r="C57" s="6"/>
      <c r="D57" s="6"/>
      <c r="E57" s="123"/>
      <c r="F57" s="123" t="s">
        <v>103</v>
      </c>
      <c r="G57" s="123"/>
      <c r="H57" s="123"/>
      <c r="I57" s="123"/>
      <c r="J57" s="123"/>
      <c r="K57" s="24">
        <v>150</v>
      </c>
      <c r="L57" s="24">
        <v>400</v>
      </c>
      <c r="M57" s="24">
        <v>600</v>
      </c>
      <c r="N57" s="115">
        <v>1000</v>
      </c>
      <c r="Y57" s="125"/>
    </row>
    <row r="58" spans="2:25" ht="13.95" customHeight="1" x14ac:dyDescent="0.2">
      <c r="B58" s="1">
        <f t="shared" si="2"/>
        <v>48</v>
      </c>
      <c r="C58" s="6"/>
      <c r="D58" s="6"/>
      <c r="E58" s="123"/>
      <c r="F58" s="123" t="s">
        <v>156</v>
      </c>
      <c r="G58" s="123"/>
      <c r="H58" s="123"/>
      <c r="I58" s="123"/>
      <c r="J58" s="123"/>
      <c r="K58" s="24"/>
      <c r="L58" s="24"/>
      <c r="M58" s="24"/>
      <c r="N58" s="115">
        <v>25</v>
      </c>
      <c r="Y58" s="125"/>
    </row>
    <row r="59" spans="2:25" ht="13.5" customHeight="1" x14ac:dyDescent="0.2">
      <c r="B59" s="1">
        <f t="shared" si="2"/>
        <v>49</v>
      </c>
      <c r="C59" s="6"/>
      <c r="D59" s="6"/>
      <c r="E59" s="123"/>
      <c r="F59" s="123" t="s">
        <v>247</v>
      </c>
      <c r="G59" s="123"/>
      <c r="H59" s="123"/>
      <c r="I59" s="123"/>
      <c r="J59" s="123"/>
      <c r="K59" s="24"/>
      <c r="L59" s="24" t="s">
        <v>148</v>
      </c>
      <c r="M59" s="24">
        <v>1</v>
      </c>
      <c r="N59" s="115">
        <v>1</v>
      </c>
      <c r="Y59" s="125"/>
    </row>
    <row r="60" spans="2:25" ht="13.95" customHeight="1" x14ac:dyDescent="0.2">
      <c r="B60" s="1">
        <f t="shared" si="2"/>
        <v>50</v>
      </c>
      <c r="C60" s="6"/>
      <c r="D60" s="6"/>
      <c r="E60" s="123"/>
      <c r="F60" s="123" t="s">
        <v>226</v>
      </c>
      <c r="G60" s="123"/>
      <c r="H60" s="123"/>
      <c r="I60" s="123"/>
      <c r="J60" s="123"/>
      <c r="K60" s="24"/>
      <c r="L60" s="24">
        <v>25</v>
      </c>
      <c r="M60" s="24"/>
      <c r="N60" s="115">
        <v>25</v>
      </c>
      <c r="Y60" s="125"/>
    </row>
    <row r="61" spans="2:25" ht="13.95" customHeight="1" x14ac:dyDescent="0.2">
      <c r="B61" s="1">
        <f t="shared" si="2"/>
        <v>51</v>
      </c>
      <c r="C61" s="6"/>
      <c r="D61" s="6"/>
      <c r="E61" s="123"/>
      <c r="F61" s="123" t="s">
        <v>179</v>
      </c>
      <c r="G61" s="123"/>
      <c r="H61" s="123"/>
      <c r="I61" s="123"/>
      <c r="J61" s="123"/>
      <c r="K61" s="24"/>
      <c r="L61" s="24">
        <v>25</v>
      </c>
      <c r="M61" s="24"/>
      <c r="N61" s="115">
        <v>75</v>
      </c>
      <c r="Y61" s="125"/>
    </row>
    <row r="62" spans="2:25" ht="13.95" customHeight="1" x14ac:dyDescent="0.2">
      <c r="B62" s="1">
        <f t="shared" si="2"/>
        <v>52</v>
      </c>
      <c r="C62" s="6"/>
      <c r="D62" s="6"/>
      <c r="E62" s="123"/>
      <c r="F62" s="123" t="s">
        <v>31</v>
      </c>
      <c r="G62" s="123"/>
      <c r="H62" s="123"/>
      <c r="I62" s="123"/>
      <c r="J62" s="123"/>
      <c r="K62" s="24">
        <v>225</v>
      </c>
      <c r="L62" s="24">
        <v>300</v>
      </c>
      <c r="M62" s="24">
        <v>150</v>
      </c>
      <c r="N62" s="115">
        <v>575</v>
      </c>
      <c r="Y62" s="125"/>
    </row>
    <row r="63" spans="2:25" ht="13.95" customHeight="1" x14ac:dyDescent="0.2">
      <c r="B63" s="1">
        <f t="shared" si="2"/>
        <v>53</v>
      </c>
      <c r="C63" s="2" t="s">
        <v>32</v>
      </c>
      <c r="D63" s="2" t="s">
        <v>33</v>
      </c>
      <c r="E63" s="123"/>
      <c r="F63" s="123" t="s">
        <v>158</v>
      </c>
      <c r="G63" s="123"/>
      <c r="H63" s="123"/>
      <c r="I63" s="123"/>
      <c r="J63" s="123"/>
      <c r="K63" s="24" t="s">
        <v>148</v>
      </c>
      <c r="L63" s="24"/>
      <c r="M63" s="24" t="s">
        <v>148</v>
      </c>
      <c r="N63" s="115" t="s">
        <v>148</v>
      </c>
    </row>
    <row r="64" spans="2:25" ht="14.25" customHeight="1" x14ac:dyDescent="0.2">
      <c r="B64" s="1">
        <f t="shared" si="2"/>
        <v>54</v>
      </c>
      <c r="C64" s="6"/>
      <c r="D64" s="6"/>
      <c r="E64" s="123"/>
      <c r="F64" s="123" t="s">
        <v>159</v>
      </c>
      <c r="G64" s="123"/>
      <c r="H64" s="123"/>
      <c r="I64" s="123"/>
      <c r="J64" s="123"/>
      <c r="K64" s="24"/>
      <c r="L64" s="24">
        <v>1</v>
      </c>
      <c r="M64" s="24">
        <v>4</v>
      </c>
      <c r="N64" s="115">
        <v>1</v>
      </c>
    </row>
    <row r="65" spans="2:24" ht="13.5" customHeight="1" x14ac:dyDescent="0.2">
      <c r="B65" s="1">
        <f t="shared" si="2"/>
        <v>55</v>
      </c>
      <c r="C65" s="6"/>
      <c r="D65" s="6"/>
      <c r="E65" s="123"/>
      <c r="F65" s="123" t="s">
        <v>181</v>
      </c>
      <c r="G65" s="123"/>
      <c r="H65" s="123"/>
      <c r="I65" s="123"/>
      <c r="J65" s="123"/>
      <c r="K65" s="24"/>
      <c r="L65" s="24" t="s">
        <v>148</v>
      </c>
      <c r="M65" s="24"/>
      <c r="N65" s="115">
        <v>1</v>
      </c>
    </row>
    <row r="66" spans="2:24" ht="13.95" customHeight="1" x14ac:dyDescent="0.2">
      <c r="B66" s="1">
        <f t="shared" si="2"/>
        <v>56</v>
      </c>
      <c r="C66" s="6"/>
      <c r="D66" s="6"/>
      <c r="E66" s="123"/>
      <c r="F66" s="123" t="s">
        <v>114</v>
      </c>
      <c r="G66" s="123"/>
      <c r="H66" s="123"/>
      <c r="I66" s="123"/>
      <c r="J66" s="123"/>
      <c r="K66" s="24" t="s">
        <v>148</v>
      </c>
      <c r="L66" s="24"/>
      <c r="M66" s="24">
        <v>1</v>
      </c>
      <c r="N66" s="115">
        <v>1</v>
      </c>
    </row>
    <row r="67" spans="2:24" ht="13.5" customHeight="1" x14ac:dyDescent="0.2">
      <c r="B67" s="1">
        <f t="shared" si="2"/>
        <v>57</v>
      </c>
      <c r="C67" s="6"/>
      <c r="D67" s="6"/>
      <c r="E67" s="123"/>
      <c r="F67" s="123" t="s">
        <v>34</v>
      </c>
      <c r="G67" s="123"/>
      <c r="H67" s="123"/>
      <c r="I67" s="123"/>
      <c r="J67" s="123"/>
      <c r="K67" s="24"/>
      <c r="L67" s="24"/>
      <c r="M67" s="24"/>
      <c r="N67" s="115" t="s">
        <v>148</v>
      </c>
    </row>
    <row r="68" spans="2:24" ht="13.5" customHeight="1" x14ac:dyDescent="0.2">
      <c r="B68" s="1">
        <f t="shared" si="2"/>
        <v>58</v>
      </c>
      <c r="C68" s="2" t="s">
        <v>132</v>
      </c>
      <c r="D68" s="2" t="s">
        <v>186</v>
      </c>
      <c r="E68" s="123"/>
      <c r="F68" s="123" t="s">
        <v>187</v>
      </c>
      <c r="G68" s="123"/>
      <c r="H68" s="123"/>
      <c r="I68" s="123"/>
      <c r="J68" s="123"/>
      <c r="K68" s="24"/>
      <c r="L68" s="24"/>
      <c r="M68" s="24"/>
      <c r="N68" s="115" t="s">
        <v>148</v>
      </c>
    </row>
    <row r="69" spans="2:24" ht="13.5" customHeight="1" x14ac:dyDescent="0.2">
      <c r="B69" s="1">
        <f t="shared" si="2"/>
        <v>59</v>
      </c>
      <c r="C69" s="6"/>
      <c r="D69" s="2" t="s">
        <v>35</v>
      </c>
      <c r="E69" s="123"/>
      <c r="F69" s="123" t="s">
        <v>112</v>
      </c>
      <c r="G69" s="123"/>
      <c r="H69" s="123"/>
      <c r="I69" s="123"/>
      <c r="J69" s="123"/>
      <c r="K69" s="24"/>
      <c r="L69" s="24" t="s">
        <v>148</v>
      </c>
      <c r="M69" s="24">
        <v>1</v>
      </c>
      <c r="N69" s="115">
        <v>8</v>
      </c>
    </row>
    <row r="70" spans="2:24" ht="13.5" customHeight="1" x14ac:dyDescent="0.2">
      <c r="B70" s="1">
        <f t="shared" si="2"/>
        <v>60</v>
      </c>
      <c r="C70" s="6"/>
      <c r="D70" s="7"/>
      <c r="E70" s="123"/>
      <c r="F70" s="123" t="s">
        <v>36</v>
      </c>
      <c r="G70" s="123"/>
      <c r="H70" s="123"/>
      <c r="I70" s="123"/>
      <c r="J70" s="123"/>
      <c r="K70" s="24" t="s">
        <v>148</v>
      </c>
      <c r="L70" s="24" t="s">
        <v>148</v>
      </c>
      <c r="M70" s="24"/>
      <c r="N70" s="115"/>
    </row>
    <row r="71" spans="2:24" ht="13.5" customHeight="1" x14ac:dyDescent="0.2">
      <c r="B71" s="1">
        <f t="shared" si="2"/>
        <v>61</v>
      </c>
      <c r="C71" s="7"/>
      <c r="D71" s="8" t="s">
        <v>37</v>
      </c>
      <c r="E71" s="123"/>
      <c r="F71" s="123" t="s">
        <v>38</v>
      </c>
      <c r="G71" s="123"/>
      <c r="H71" s="123"/>
      <c r="I71" s="123"/>
      <c r="J71" s="123"/>
      <c r="K71" s="24">
        <v>25</v>
      </c>
      <c r="L71" s="24">
        <v>25</v>
      </c>
      <c r="M71" s="24">
        <v>25</v>
      </c>
      <c r="N71" s="115">
        <v>50</v>
      </c>
    </row>
    <row r="72" spans="2:24" ht="13.5" customHeight="1" x14ac:dyDescent="0.2">
      <c r="B72" s="1">
        <f t="shared" si="2"/>
        <v>62</v>
      </c>
      <c r="C72" s="2" t="s">
        <v>0</v>
      </c>
      <c r="D72" s="8" t="s">
        <v>39</v>
      </c>
      <c r="E72" s="123"/>
      <c r="F72" s="123" t="s">
        <v>40</v>
      </c>
      <c r="G72" s="123"/>
      <c r="H72" s="123"/>
      <c r="I72" s="123"/>
      <c r="J72" s="123"/>
      <c r="K72" s="24"/>
      <c r="L72" s="24"/>
      <c r="M72" s="24"/>
      <c r="N72" s="115" t="s">
        <v>148</v>
      </c>
      <c r="U72">
        <f>COUNTA(K63:K72)</f>
        <v>4</v>
      </c>
      <c r="V72">
        <f>COUNTA(L63:L72)</f>
        <v>5</v>
      </c>
      <c r="W72">
        <f>COUNTA(M63:M72)</f>
        <v>5</v>
      </c>
      <c r="X72">
        <f>COUNTA(N63:N72)</f>
        <v>9</v>
      </c>
    </row>
    <row r="73" spans="2:24" ht="13.5" customHeight="1" x14ac:dyDescent="0.2">
      <c r="B73" s="1">
        <f t="shared" si="2"/>
        <v>63</v>
      </c>
      <c r="C73" s="152" t="s">
        <v>41</v>
      </c>
      <c r="D73" s="153"/>
      <c r="E73" s="123"/>
      <c r="F73" s="123" t="s">
        <v>42</v>
      </c>
      <c r="G73" s="123"/>
      <c r="H73" s="123"/>
      <c r="I73" s="123"/>
      <c r="J73" s="123"/>
      <c r="K73" s="24">
        <v>400</v>
      </c>
      <c r="L73" s="24">
        <v>225</v>
      </c>
      <c r="M73" s="24">
        <v>450</v>
      </c>
      <c r="N73" s="115">
        <v>550</v>
      </c>
    </row>
    <row r="74" spans="2:24" ht="13.5" customHeight="1" x14ac:dyDescent="0.2">
      <c r="B74" s="1">
        <f t="shared" si="2"/>
        <v>64</v>
      </c>
      <c r="C74" s="3"/>
      <c r="D74" s="82"/>
      <c r="E74" s="123"/>
      <c r="F74" s="123" t="s">
        <v>43</v>
      </c>
      <c r="G74" s="123"/>
      <c r="H74" s="123"/>
      <c r="I74" s="123"/>
      <c r="J74" s="123"/>
      <c r="K74" s="24">
        <v>150</v>
      </c>
      <c r="L74" s="24">
        <v>125</v>
      </c>
      <c r="M74" s="24">
        <v>300</v>
      </c>
      <c r="N74" s="115">
        <v>450</v>
      </c>
    </row>
    <row r="75" spans="2:24" ht="13.95" customHeight="1" thickBot="1" x14ac:dyDescent="0.25">
      <c r="B75" s="1">
        <f t="shared" si="2"/>
        <v>65</v>
      </c>
      <c r="C75" s="3"/>
      <c r="D75" s="82"/>
      <c r="E75" s="123"/>
      <c r="F75" s="123" t="s">
        <v>74</v>
      </c>
      <c r="G75" s="123"/>
      <c r="H75" s="123"/>
      <c r="I75" s="123"/>
      <c r="J75" s="123"/>
      <c r="K75" s="24">
        <v>650</v>
      </c>
      <c r="L75" s="24">
        <v>50</v>
      </c>
      <c r="M75" s="24">
        <v>550</v>
      </c>
      <c r="N75" s="117">
        <v>350</v>
      </c>
    </row>
    <row r="76" spans="2:24" ht="13.95" customHeight="1" x14ac:dyDescent="0.2">
      <c r="B76" s="83"/>
      <c r="C76" s="84"/>
      <c r="D76" s="84"/>
      <c r="E76" s="23"/>
      <c r="F76" s="23"/>
      <c r="G76" s="23"/>
      <c r="H76" s="23"/>
      <c r="I76" s="23"/>
      <c r="J76" s="23"/>
      <c r="K76" s="23"/>
      <c r="L76" s="23"/>
      <c r="M76" s="23"/>
      <c r="N76" s="23"/>
      <c r="U76">
        <f>COUNTA(K11:K75)</f>
        <v>31</v>
      </c>
      <c r="V76">
        <f>COUNTA(L11:L75)</f>
        <v>41</v>
      </c>
      <c r="W76">
        <f>COUNTA(M11:M75)</f>
        <v>37</v>
      </c>
      <c r="X76">
        <f>COUNTA(N11:N75)</f>
        <v>50</v>
      </c>
    </row>
    <row r="77" spans="2:24" ht="18" customHeight="1" x14ac:dyDescent="0.2"/>
    <row r="78" spans="2:24" ht="18" customHeight="1" x14ac:dyDescent="0.2">
      <c r="B78" s="64"/>
    </row>
    <row r="79" spans="2:24" ht="9" customHeight="1" thickBot="1" x14ac:dyDescent="0.25"/>
    <row r="80" spans="2:24" ht="18" customHeight="1" x14ac:dyDescent="0.2">
      <c r="B80" s="65"/>
      <c r="C80" s="66"/>
      <c r="D80" s="148" t="s">
        <v>1</v>
      </c>
      <c r="E80" s="148"/>
      <c r="F80" s="148"/>
      <c r="G80" s="148"/>
      <c r="H80" s="66"/>
      <c r="I80" s="66"/>
      <c r="J80" s="67"/>
      <c r="K80" s="28" t="s">
        <v>62</v>
      </c>
      <c r="L80" s="28" t="s">
        <v>63</v>
      </c>
      <c r="M80" s="28" t="s">
        <v>64</v>
      </c>
      <c r="N80" s="51" t="s">
        <v>65</v>
      </c>
      <c r="U80">
        <f>SUM(U11:U20,K21:K75)</f>
        <v>40960</v>
      </c>
      <c r="V80">
        <f>SUM(V11:V20,L21:L75)</f>
        <v>23396</v>
      </c>
      <c r="W80">
        <f>SUM(W11:W20,M21:M75)</f>
        <v>13255</v>
      </c>
      <c r="X80">
        <f>SUM(X11:X20,N21:N75)</f>
        <v>7817</v>
      </c>
    </row>
    <row r="81" spans="2:14" ht="18" customHeight="1" thickBot="1" x14ac:dyDescent="0.25">
      <c r="B81" s="71"/>
      <c r="C81" s="22"/>
      <c r="D81" s="163" t="s">
        <v>2</v>
      </c>
      <c r="E81" s="163"/>
      <c r="F81" s="163"/>
      <c r="G81" s="163"/>
      <c r="H81" s="22"/>
      <c r="I81" s="22"/>
      <c r="J81" s="72"/>
      <c r="K81" s="33" t="str">
        <f>K5</f>
        <v>2023.1.26</v>
      </c>
      <c r="L81" s="33" t="str">
        <f>L5</f>
        <v>2023.1.26</v>
      </c>
      <c r="M81" s="33" t="str">
        <f>M5</f>
        <v>2023.1.26</v>
      </c>
      <c r="N81" s="132" t="str">
        <f>N5</f>
        <v>2023.1.26</v>
      </c>
    </row>
    <row r="82" spans="2:14" ht="19.95" customHeight="1" thickTop="1" x14ac:dyDescent="0.2">
      <c r="B82" s="164" t="s">
        <v>45</v>
      </c>
      <c r="C82" s="165"/>
      <c r="D82" s="165"/>
      <c r="E82" s="165"/>
      <c r="F82" s="165"/>
      <c r="G82" s="165"/>
      <c r="H82" s="165"/>
      <c r="I82" s="165"/>
      <c r="J82" s="85"/>
      <c r="K82" s="34">
        <f>SUM(K83:K91)</f>
        <v>40960</v>
      </c>
      <c r="L82" s="34">
        <f>SUM(L83:L91)</f>
        <v>23396</v>
      </c>
      <c r="M82" s="34">
        <f>SUM(M83:M91)</f>
        <v>13255</v>
      </c>
      <c r="N82" s="52">
        <f>SUM(N83:N91)</f>
        <v>7817</v>
      </c>
    </row>
    <row r="83" spans="2:14" ht="13.95" customHeight="1" x14ac:dyDescent="0.2">
      <c r="B83" s="156" t="s">
        <v>46</v>
      </c>
      <c r="C83" s="157"/>
      <c r="D83" s="158"/>
      <c r="E83" s="12"/>
      <c r="F83" s="13"/>
      <c r="G83" s="149" t="s">
        <v>13</v>
      </c>
      <c r="H83" s="149"/>
      <c r="I83" s="13"/>
      <c r="J83" s="14"/>
      <c r="K83" s="4">
        <f>SUM(U$11:U$20)</f>
        <v>35</v>
      </c>
      <c r="L83" s="4">
        <f>SUM(V$11:V$20)</f>
        <v>70</v>
      </c>
      <c r="M83" s="4">
        <f>SUM(W$11:W$20)</f>
        <v>165</v>
      </c>
      <c r="N83" s="5">
        <f>SUM(X$11:X$20)</f>
        <v>679</v>
      </c>
    </row>
    <row r="84" spans="2:14" ht="13.95" customHeight="1" x14ac:dyDescent="0.2">
      <c r="B84" s="86"/>
      <c r="C84" s="64"/>
      <c r="D84" s="87"/>
      <c r="E84" s="15"/>
      <c r="F84" s="123"/>
      <c r="G84" s="149" t="s">
        <v>25</v>
      </c>
      <c r="H84" s="149"/>
      <c r="I84" s="119"/>
      <c r="J84" s="16"/>
      <c r="K84" s="4">
        <f>SUM(K$21)</f>
        <v>300</v>
      </c>
      <c r="L84" s="4">
        <f>SUM(L$21)</f>
        <v>225</v>
      </c>
      <c r="M84" s="4">
        <f>SUM(M$21)</f>
        <v>300</v>
      </c>
      <c r="N84" s="5">
        <f>SUM(N$21)</f>
        <v>325</v>
      </c>
    </row>
    <row r="85" spans="2:14" ht="13.95" customHeight="1" x14ac:dyDescent="0.2">
      <c r="B85" s="86"/>
      <c r="C85" s="64"/>
      <c r="D85" s="87"/>
      <c r="E85" s="15"/>
      <c r="F85" s="123"/>
      <c r="G85" s="149" t="s">
        <v>27</v>
      </c>
      <c r="H85" s="149"/>
      <c r="I85" s="13"/>
      <c r="J85" s="14"/>
      <c r="K85" s="4">
        <f>SUM(K$22:K$23)</f>
        <v>0</v>
      </c>
      <c r="L85" s="4">
        <f>SUM(L$22:L$23)</f>
        <v>25</v>
      </c>
      <c r="M85" s="4">
        <f>SUM(M$22:M$23)</f>
        <v>50</v>
      </c>
      <c r="N85" s="5">
        <f>SUM(N$22:N$23)</f>
        <v>100</v>
      </c>
    </row>
    <row r="86" spans="2:14" ht="13.95" customHeight="1" x14ac:dyDescent="0.2">
      <c r="B86" s="86"/>
      <c r="C86" s="64"/>
      <c r="D86" s="87"/>
      <c r="E86" s="15"/>
      <c r="F86" s="123"/>
      <c r="G86" s="149" t="s">
        <v>79</v>
      </c>
      <c r="H86" s="149"/>
      <c r="I86" s="13"/>
      <c r="J86" s="14"/>
      <c r="K86" s="4">
        <f>SUM(K$24:K$26)</f>
        <v>0</v>
      </c>
      <c r="L86" s="4">
        <f>SUM(L$24:L$26)</f>
        <v>0</v>
      </c>
      <c r="M86" s="4">
        <f>SUM(M$24:M$26)</f>
        <v>0</v>
      </c>
      <c r="N86" s="5">
        <f>SUM(N$24:N$26)</f>
        <v>709</v>
      </c>
    </row>
    <row r="87" spans="2:14" ht="13.95" customHeight="1" x14ac:dyDescent="0.2">
      <c r="B87" s="86"/>
      <c r="C87" s="64"/>
      <c r="D87" s="87"/>
      <c r="E87" s="15"/>
      <c r="F87" s="123"/>
      <c r="G87" s="149" t="s">
        <v>80</v>
      </c>
      <c r="H87" s="149"/>
      <c r="I87" s="13"/>
      <c r="J87" s="14"/>
      <c r="K87" s="4">
        <f>SUM(K28:K44)</f>
        <v>38450</v>
      </c>
      <c r="L87" s="4">
        <f>SUM(L$28:L$44)</f>
        <v>20850</v>
      </c>
      <c r="M87" s="4">
        <f>SUM(M$28:M$44)</f>
        <v>9250</v>
      </c>
      <c r="N87" s="5">
        <f>SUM(N$28:N$44)</f>
        <v>2101</v>
      </c>
    </row>
    <row r="88" spans="2:14" ht="13.95" customHeight="1" x14ac:dyDescent="0.2">
      <c r="B88" s="86"/>
      <c r="C88" s="64"/>
      <c r="D88" s="87"/>
      <c r="E88" s="15"/>
      <c r="F88" s="123"/>
      <c r="G88" s="149" t="s">
        <v>77</v>
      </c>
      <c r="H88" s="149"/>
      <c r="I88" s="13"/>
      <c r="J88" s="14"/>
      <c r="K88" s="4">
        <f>SUM(K$45:K$45)</f>
        <v>0</v>
      </c>
      <c r="L88" s="4">
        <f>SUM(L$45:L$45)</f>
        <v>0</v>
      </c>
      <c r="M88" s="4">
        <f>SUM(M$45:M$45)</f>
        <v>0</v>
      </c>
      <c r="N88" s="5">
        <f>SUM(N$45:N$45)</f>
        <v>25</v>
      </c>
    </row>
    <row r="89" spans="2:14" ht="13.95" customHeight="1" x14ac:dyDescent="0.2">
      <c r="B89" s="86"/>
      <c r="C89" s="64"/>
      <c r="D89" s="87"/>
      <c r="E89" s="15"/>
      <c r="F89" s="123"/>
      <c r="G89" s="149" t="s">
        <v>28</v>
      </c>
      <c r="H89" s="149"/>
      <c r="I89" s="13"/>
      <c r="J89" s="14"/>
      <c r="K89" s="4">
        <f>SUM(K$46:K$62)</f>
        <v>950</v>
      </c>
      <c r="L89" s="4">
        <f>SUM(L$46:L$62)</f>
        <v>1800</v>
      </c>
      <c r="M89" s="4">
        <f>SUM(M$46:M$62)</f>
        <v>2159</v>
      </c>
      <c r="N89" s="5">
        <f>SUM(N$46:N$62)</f>
        <v>2442</v>
      </c>
    </row>
    <row r="90" spans="2:14" ht="13.95" customHeight="1" x14ac:dyDescent="0.2">
      <c r="B90" s="86"/>
      <c r="C90" s="64"/>
      <c r="D90" s="87"/>
      <c r="E90" s="15"/>
      <c r="F90" s="123"/>
      <c r="G90" s="149" t="s">
        <v>47</v>
      </c>
      <c r="H90" s="149"/>
      <c r="I90" s="13"/>
      <c r="J90" s="14"/>
      <c r="K90" s="4">
        <f>SUM(K$27:K$27,K$73:K$74)</f>
        <v>550</v>
      </c>
      <c r="L90" s="4">
        <f>SUM(L27:L27,L$73:L$74)</f>
        <v>350</v>
      </c>
      <c r="M90" s="4">
        <f>SUM(M27:M27,M$73:M$74)</f>
        <v>750</v>
      </c>
      <c r="N90" s="5">
        <f>SUM(N27:N27,N$73:N$74)</f>
        <v>1025</v>
      </c>
    </row>
    <row r="91" spans="2:14" ht="13.95" customHeight="1" thickBot="1" x14ac:dyDescent="0.25">
      <c r="B91" s="88"/>
      <c r="C91" s="89"/>
      <c r="D91" s="90"/>
      <c r="E91" s="17"/>
      <c r="F91" s="9"/>
      <c r="G91" s="147" t="s">
        <v>44</v>
      </c>
      <c r="H91" s="147"/>
      <c r="I91" s="18"/>
      <c r="J91" s="19"/>
      <c r="K91" s="10">
        <f>SUM(K$63:K$72,K$75)</f>
        <v>675</v>
      </c>
      <c r="L91" s="10">
        <f>SUM(L$63:L$72,L$75)</f>
        <v>76</v>
      </c>
      <c r="M91" s="10">
        <f>SUM(M$63:M$72,M$75)</f>
        <v>581</v>
      </c>
      <c r="N91" s="11">
        <f>SUM(N$63:N$72,N$75)</f>
        <v>411</v>
      </c>
    </row>
    <row r="92" spans="2:14" ht="18" customHeight="1" thickTop="1" x14ac:dyDescent="0.2">
      <c r="B92" s="159" t="s">
        <v>48</v>
      </c>
      <c r="C92" s="160"/>
      <c r="D92" s="161"/>
      <c r="E92" s="91"/>
      <c r="F92" s="120"/>
      <c r="G92" s="162" t="s">
        <v>49</v>
      </c>
      <c r="H92" s="162"/>
      <c r="I92" s="120"/>
      <c r="J92" s="121"/>
      <c r="K92" s="35" t="s">
        <v>50</v>
      </c>
      <c r="L92" s="41"/>
      <c r="M92" s="41"/>
      <c r="N92" s="53"/>
    </row>
    <row r="93" spans="2:14" ht="18" customHeight="1" x14ac:dyDescent="0.2">
      <c r="B93" s="92"/>
      <c r="C93" s="93"/>
      <c r="D93" s="93"/>
      <c r="E93" s="94"/>
      <c r="F93" s="95"/>
      <c r="G93" s="96"/>
      <c r="H93" s="96"/>
      <c r="I93" s="95"/>
      <c r="J93" s="97"/>
      <c r="K93" s="36" t="s">
        <v>51</v>
      </c>
      <c r="L93" s="42"/>
      <c r="M93" s="42"/>
      <c r="N93" s="45"/>
    </row>
    <row r="94" spans="2:14" ht="18" customHeight="1" x14ac:dyDescent="0.2">
      <c r="B94" s="86"/>
      <c r="C94" s="64"/>
      <c r="D94" s="64"/>
      <c r="E94" s="98"/>
      <c r="F94" s="22"/>
      <c r="G94" s="163" t="s">
        <v>52</v>
      </c>
      <c r="H94" s="163"/>
      <c r="I94" s="118"/>
      <c r="J94" s="122"/>
      <c r="K94" s="37" t="s">
        <v>53</v>
      </c>
      <c r="L94" s="43"/>
      <c r="M94" s="47"/>
      <c r="N94" s="43"/>
    </row>
    <row r="95" spans="2:14" ht="18" customHeight="1" x14ac:dyDescent="0.2">
      <c r="B95" s="86"/>
      <c r="C95" s="64"/>
      <c r="D95" s="64"/>
      <c r="E95" s="99"/>
      <c r="F95" s="64"/>
      <c r="G95" s="100"/>
      <c r="H95" s="100"/>
      <c r="I95" s="93"/>
      <c r="J95" s="101"/>
      <c r="K95" s="38" t="s">
        <v>89</v>
      </c>
      <c r="L95" s="44"/>
      <c r="M95" s="26"/>
      <c r="N95" s="44"/>
    </row>
    <row r="96" spans="2:14" ht="18" customHeight="1" x14ac:dyDescent="0.2">
      <c r="B96" s="86"/>
      <c r="C96" s="64"/>
      <c r="D96" s="64"/>
      <c r="E96" s="99"/>
      <c r="F96" s="64"/>
      <c r="G96" s="100"/>
      <c r="H96" s="100"/>
      <c r="I96" s="93"/>
      <c r="J96" s="101"/>
      <c r="K96" s="38" t="s">
        <v>82</v>
      </c>
      <c r="L96" s="42"/>
      <c r="M96" s="26"/>
      <c r="N96" s="44"/>
    </row>
    <row r="97" spans="2:14" ht="18" customHeight="1" x14ac:dyDescent="0.2">
      <c r="B97" s="86"/>
      <c r="C97" s="64"/>
      <c r="D97" s="64"/>
      <c r="E97" s="98"/>
      <c r="F97" s="22"/>
      <c r="G97" s="163" t="s">
        <v>54</v>
      </c>
      <c r="H97" s="163"/>
      <c r="I97" s="118"/>
      <c r="J97" s="122"/>
      <c r="K97" s="37" t="s">
        <v>93</v>
      </c>
      <c r="L97" s="43"/>
      <c r="M97" s="47"/>
      <c r="N97" s="43"/>
    </row>
    <row r="98" spans="2:14" ht="18" customHeight="1" x14ac:dyDescent="0.2">
      <c r="B98" s="86"/>
      <c r="C98" s="64"/>
      <c r="D98" s="64"/>
      <c r="E98" s="99"/>
      <c r="F98" s="64"/>
      <c r="G98" s="100"/>
      <c r="H98" s="100"/>
      <c r="I98" s="93"/>
      <c r="J98" s="101"/>
      <c r="K98" s="38" t="s">
        <v>90</v>
      </c>
      <c r="L98" s="44"/>
      <c r="M98" s="26"/>
      <c r="N98" s="44"/>
    </row>
    <row r="99" spans="2:14" ht="18" customHeight="1" x14ac:dyDescent="0.2">
      <c r="B99" s="86"/>
      <c r="C99" s="64"/>
      <c r="D99" s="64"/>
      <c r="E99" s="99"/>
      <c r="F99" s="64"/>
      <c r="G99" s="100"/>
      <c r="H99" s="100"/>
      <c r="I99" s="93"/>
      <c r="J99" s="101"/>
      <c r="K99" s="38" t="s">
        <v>91</v>
      </c>
      <c r="L99" s="44"/>
      <c r="M99" s="44"/>
      <c r="N99" s="44"/>
    </row>
    <row r="100" spans="2:14" ht="18" customHeight="1" x14ac:dyDescent="0.2">
      <c r="B100" s="86"/>
      <c r="C100" s="64"/>
      <c r="D100" s="64"/>
      <c r="E100" s="78"/>
      <c r="F100" s="79"/>
      <c r="G100" s="96"/>
      <c r="H100" s="96"/>
      <c r="I100" s="95"/>
      <c r="J100" s="97"/>
      <c r="K100" s="38" t="s">
        <v>92</v>
      </c>
      <c r="L100" s="45"/>
      <c r="M100" s="42"/>
      <c r="N100" s="45"/>
    </row>
    <row r="101" spans="2:14" ht="18" customHeight="1" x14ac:dyDescent="0.2">
      <c r="B101" s="102"/>
      <c r="C101" s="79"/>
      <c r="D101" s="79"/>
      <c r="E101" s="15"/>
      <c r="F101" s="123"/>
      <c r="G101" s="149" t="s">
        <v>55</v>
      </c>
      <c r="H101" s="149"/>
      <c r="I101" s="13"/>
      <c r="J101" s="14"/>
      <c r="K101" s="27" t="s">
        <v>161</v>
      </c>
      <c r="L101" s="46"/>
      <c r="M101" s="48"/>
      <c r="N101" s="46"/>
    </row>
    <row r="102" spans="2:14" ht="18" customHeight="1" x14ac:dyDescent="0.2">
      <c r="B102" s="156" t="s">
        <v>56</v>
      </c>
      <c r="C102" s="157"/>
      <c r="D102" s="157"/>
      <c r="E102" s="22"/>
      <c r="F102" s="22"/>
      <c r="G102" s="22"/>
      <c r="H102" s="22"/>
      <c r="I102" s="22"/>
      <c r="J102" s="22"/>
      <c r="K102" s="22"/>
      <c r="L102" s="22"/>
      <c r="M102" s="22"/>
      <c r="N102" s="54"/>
    </row>
    <row r="103" spans="2:14" ht="14.1" customHeight="1" x14ac:dyDescent="0.2">
      <c r="B103" s="103"/>
      <c r="C103" s="39" t="s">
        <v>57</v>
      </c>
      <c r="D103" s="104"/>
      <c r="E103" s="39"/>
      <c r="F103" s="39"/>
      <c r="G103" s="39"/>
      <c r="H103" s="39"/>
      <c r="I103" s="39"/>
      <c r="J103" s="39"/>
      <c r="K103" s="39"/>
      <c r="L103" s="39"/>
      <c r="M103" s="39"/>
      <c r="N103" s="55"/>
    </row>
    <row r="104" spans="2:14" ht="14.1" customHeight="1" x14ac:dyDescent="0.2">
      <c r="B104" s="103"/>
      <c r="C104" s="39" t="s">
        <v>58</v>
      </c>
      <c r="D104" s="104"/>
      <c r="E104" s="39"/>
      <c r="F104" s="39"/>
      <c r="G104" s="39"/>
      <c r="H104" s="39"/>
      <c r="I104" s="39"/>
      <c r="J104" s="39"/>
      <c r="K104" s="39"/>
      <c r="L104" s="39"/>
      <c r="M104" s="39"/>
      <c r="N104" s="55"/>
    </row>
    <row r="105" spans="2:14" ht="14.1" customHeight="1" x14ac:dyDescent="0.2">
      <c r="B105" s="103"/>
      <c r="C105" s="39" t="s">
        <v>59</v>
      </c>
      <c r="D105" s="104"/>
      <c r="E105" s="39"/>
      <c r="F105" s="39"/>
      <c r="G105" s="39"/>
      <c r="H105" s="39"/>
      <c r="I105" s="39"/>
      <c r="J105" s="39"/>
      <c r="K105" s="39"/>
      <c r="L105" s="39"/>
      <c r="M105" s="39"/>
      <c r="N105" s="55"/>
    </row>
    <row r="106" spans="2:14" ht="14.1" customHeight="1" x14ac:dyDescent="0.2">
      <c r="B106" s="103"/>
      <c r="C106" s="39" t="s">
        <v>122</v>
      </c>
      <c r="D106" s="104"/>
      <c r="E106" s="39"/>
      <c r="F106" s="39"/>
      <c r="G106" s="39"/>
      <c r="H106" s="39"/>
      <c r="I106" s="39"/>
      <c r="J106" s="39"/>
      <c r="K106" s="39"/>
      <c r="L106" s="39"/>
      <c r="M106" s="39"/>
      <c r="N106" s="55"/>
    </row>
    <row r="107" spans="2:14" ht="14.1" customHeight="1" x14ac:dyDescent="0.2">
      <c r="B107" s="105"/>
      <c r="C107" s="39" t="s">
        <v>123</v>
      </c>
      <c r="D107" s="39"/>
      <c r="E107" s="39"/>
      <c r="F107" s="39"/>
      <c r="G107" s="39"/>
      <c r="H107" s="39"/>
      <c r="I107" s="39"/>
      <c r="J107" s="39"/>
      <c r="K107" s="39"/>
      <c r="L107" s="39"/>
      <c r="M107" s="39"/>
      <c r="N107" s="55"/>
    </row>
    <row r="108" spans="2:14" ht="14.1" customHeight="1" x14ac:dyDescent="0.2">
      <c r="B108" s="105"/>
      <c r="C108" s="39" t="s">
        <v>119</v>
      </c>
      <c r="D108" s="39"/>
      <c r="E108" s="39"/>
      <c r="F108" s="39"/>
      <c r="G108" s="39"/>
      <c r="H108" s="39"/>
      <c r="I108" s="39"/>
      <c r="J108" s="39"/>
      <c r="K108" s="39"/>
      <c r="L108" s="39"/>
      <c r="M108" s="39"/>
      <c r="N108" s="55"/>
    </row>
    <row r="109" spans="2:14" ht="14.1" customHeight="1" x14ac:dyDescent="0.2">
      <c r="B109" s="105"/>
      <c r="C109" s="39" t="s">
        <v>87</v>
      </c>
      <c r="D109" s="39"/>
      <c r="E109" s="39"/>
      <c r="F109" s="39"/>
      <c r="G109" s="39"/>
      <c r="H109" s="39"/>
      <c r="I109" s="39"/>
      <c r="J109" s="39"/>
      <c r="K109" s="39"/>
      <c r="L109" s="39"/>
      <c r="M109" s="39"/>
      <c r="N109" s="55"/>
    </row>
    <row r="110" spans="2:14" ht="14.1" customHeight="1" x14ac:dyDescent="0.2">
      <c r="B110" s="105"/>
      <c r="C110" s="39" t="s">
        <v>88</v>
      </c>
      <c r="D110" s="39"/>
      <c r="E110" s="39"/>
      <c r="F110" s="39"/>
      <c r="G110" s="39"/>
      <c r="H110" s="39"/>
      <c r="I110" s="39"/>
      <c r="J110" s="39"/>
      <c r="K110" s="39"/>
      <c r="L110" s="39"/>
      <c r="M110" s="39"/>
      <c r="N110" s="55"/>
    </row>
    <row r="111" spans="2:14" ht="14.1" customHeight="1" x14ac:dyDescent="0.2">
      <c r="B111" s="105"/>
      <c r="C111" s="39" t="s">
        <v>78</v>
      </c>
      <c r="D111" s="39"/>
      <c r="E111" s="39"/>
      <c r="F111" s="39"/>
      <c r="G111" s="39"/>
      <c r="H111" s="39"/>
      <c r="I111" s="39"/>
      <c r="J111" s="39"/>
      <c r="K111" s="39"/>
      <c r="L111" s="39"/>
      <c r="M111" s="39"/>
      <c r="N111" s="55"/>
    </row>
    <row r="112" spans="2:14" ht="14.1" customHeight="1" x14ac:dyDescent="0.2">
      <c r="B112" s="105"/>
      <c r="C112" s="39" t="s">
        <v>128</v>
      </c>
      <c r="D112" s="39"/>
      <c r="E112" s="39"/>
      <c r="F112" s="39"/>
      <c r="G112" s="39"/>
      <c r="H112" s="39"/>
      <c r="I112" s="39"/>
      <c r="J112" s="39"/>
      <c r="K112" s="39"/>
      <c r="L112" s="39"/>
      <c r="M112" s="39"/>
      <c r="N112" s="55"/>
    </row>
    <row r="113" spans="2:14" ht="14.1" customHeight="1" x14ac:dyDescent="0.2">
      <c r="B113" s="105"/>
      <c r="C113" s="39" t="s">
        <v>124</v>
      </c>
      <c r="D113" s="39"/>
      <c r="E113" s="39"/>
      <c r="F113" s="39"/>
      <c r="G113" s="39"/>
      <c r="H113" s="39"/>
      <c r="I113" s="39"/>
      <c r="J113" s="39"/>
      <c r="K113" s="39"/>
      <c r="L113" s="39"/>
      <c r="M113" s="39"/>
      <c r="N113" s="55"/>
    </row>
    <row r="114" spans="2:14" ht="14.1" customHeight="1" x14ac:dyDescent="0.2">
      <c r="B114" s="105"/>
      <c r="C114" s="39" t="s">
        <v>125</v>
      </c>
      <c r="D114" s="39"/>
      <c r="E114" s="39"/>
      <c r="F114" s="39"/>
      <c r="G114" s="39"/>
      <c r="H114" s="39"/>
      <c r="I114" s="39"/>
      <c r="J114" s="39"/>
      <c r="K114" s="39"/>
      <c r="L114" s="39"/>
      <c r="M114" s="39"/>
      <c r="N114" s="55"/>
    </row>
    <row r="115" spans="2:14" ht="14.1" customHeight="1" x14ac:dyDescent="0.2">
      <c r="B115" s="105"/>
      <c r="C115" s="39" t="s">
        <v>126</v>
      </c>
      <c r="D115" s="39"/>
      <c r="E115" s="39"/>
      <c r="F115" s="39"/>
      <c r="G115" s="39"/>
      <c r="H115" s="39"/>
      <c r="I115" s="39"/>
      <c r="J115" s="39"/>
      <c r="K115" s="39"/>
      <c r="L115" s="39"/>
      <c r="M115" s="39"/>
      <c r="N115" s="55"/>
    </row>
    <row r="116" spans="2:14" ht="14.1" customHeight="1" x14ac:dyDescent="0.2">
      <c r="B116" s="105"/>
      <c r="C116" s="39" t="s">
        <v>115</v>
      </c>
      <c r="D116" s="39"/>
      <c r="E116" s="39"/>
      <c r="F116" s="39"/>
      <c r="G116" s="39"/>
      <c r="H116" s="39"/>
      <c r="I116" s="39"/>
      <c r="J116" s="39"/>
      <c r="K116" s="39"/>
      <c r="L116" s="39"/>
      <c r="M116" s="39"/>
      <c r="N116" s="55"/>
    </row>
    <row r="117" spans="2:14" ht="14.1" customHeight="1" x14ac:dyDescent="0.2">
      <c r="B117" s="105"/>
      <c r="C117" s="39" t="s">
        <v>127</v>
      </c>
      <c r="D117" s="39"/>
      <c r="E117" s="39"/>
      <c r="F117" s="39"/>
      <c r="G117" s="39"/>
      <c r="H117" s="39"/>
      <c r="I117" s="39"/>
      <c r="J117" s="39"/>
      <c r="K117" s="39"/>
      <c r="L117" s="39"/>
      <c r="M117" s="39"/>
      <c r="N117" s="55"/>
    </row>
    <row r="118" spans="2:14" ht="14.1" customHeight="1" x14ac:dyDescent="0.2">
      <c r="B118" s="105"/>
      <c r="C118" s="39" t="s">
        <v>188</v>
      </c>
      <c r="D118" s="39"/>
      <c r="E118" s="39"/>
      <c r="F118" s="39"/>
      <c r="G118" s="39"/>
      <c r="H118" s="39"/>
      <c r="I118" s="39"/>
      <c r="J118" s="39"/>
      <c r="K118" s="39"/>
      <c r="L118" s="39"/>
      <c r="M118" s="39"/>
      <c r="N118" s="55"/>
    </row>
    <row r="119" spans="2:14" ht="14.1" customHeight="1" x14ac:dyDescent="0.2">
      <c r="B119" s="105"/>
      <c r="C119" s="39" t="s">
        <v>121</v>
      </c>
      <c r="D119" s="39"/>
      <c r="E119" s="39"/>
      <c r="F119" s="39"/>
      <c r="G119" s="39"/>
      <c r="H119" s="39"/>
      <c r="I119" s="39"/>
      <c r="J119" s="39"/>
      <c r="K119" s="39"/>
      <c r="L119" s="39"/>
      <c r="M119" s="39"/>
      <c r="N119" s="55"/>
    </row>
    <row r="120" spans="2:14" x14ac:dyDescent="0.2">
      <c r="B120" s="106"/>
      <c r="C120" s="39" t="s">
        <v>134</v>
      </c>
      <c r="N120" s="63"/>
    </row>
    <row r="121" spans="2:14" x14ac:dyDescent="0.2">
      <c r="B121" s="106"/>
      <c r="C121" s="39" t="s">
        <v>130</v>
      </c>
      <c r="N121" s="63"/>
    </row>
    <row r="122" spans="2:14" ht="14.1" customHeight="1" x14ac:dyDescent="0.2">
      <c r="B122" s="105"/>
      <c r="C122" s="39" t="s">
        <v>104</v>
      </c>
      <c r="D122" s="39"/>
      <c r="E122" s="39"/>
      <c r="F122" s="39"/>
      <c r="G122" s="39"/>
      <c r="H122" s="39"/>
      <c r="I122" s="39"/>
      <c r="J122" s="39"/>
      <c r="K122" s="39"/>
      <c r="L122" s="39"/>
      <c r="M122" s="39"/>
      <c r="N122" s="55"/>
    </row>
    <row r="123" spans="2:14" ht="18" customHeight="1" x14ac:dyDescent="0.2">
      <c r="B123" s="105"/>
      <c r="C123" s="39" t="s">
        <v>60</v>
      </c>
      <c r="D123" s="39"/>
      <c r="E123" s="39"/>
      <c r="F123" s="39"/>
      <c r="G123" s="39"/>
      <c r="H123" s="39"/>
      <c r="I123" s="39"/>
      <c r="J123" s="39"/>
      <c r="K123" s="39"/>
      <c r="L123" s="39"/>
      <c r="M123" s="39"/>
      <c r="N123" s="55"/>
    </row>
    <row r="124" spans="2:14" x14ac:dyDescent="0.2">
      <c r="B124" s="106"/>
      <c r="C124" s="39" t="s">
        <v>120</v>
      </c>
      <c r="N124" s="63"/>
    </row>
    <row r="125" spans="2:14" x14ac:dyDescent="0.2">
      <c r="B125" s="106"/>
      <c r="C125" s="39" t="s">
        <v>139</v>
      </c>
      <c r="N125" s="63"/>
    </row>
    <row r="126" spans="2:14" ht="13.8" thickBot="1" x14ac:dyDescent="0.25">
      <c r="B126" s="107"/>
      <c r="C126" s="40" t="s">
        <v>131</v>
      </c>
      <c r="D126" s="61"/>
      <c r="E126" s="61"/>
      <c r="F126" s="61"/>
      <c r="G126" s="61"/>
      <c r="H126" s="61"/>
      <c r="I126" s="61"/>
      <c r="J126" s="61"/>
      <c r="K126" s="61"/>
      <c r="L126" s="61"/>
      <c r="M126" s="61"/>
      <c r="N126" s="62"/>
    </row>
  </sheetData>
  <mergeCells count="27">
    <mergeCell ref="G101:H101"/>
    <mergeCell ref="B102:D102"/>
    <mergeCell ref="G90:H90"/>
    <mergeCell ref="G91:H91"/>
    <mergeCell ref="B92:D92"/>
    <mergeCell ref="G92:H92"/>
    <mergeCell ref="G94:H94"/>
    <mergeCell ref="G97:H97"/>
    <mergeCell ref="G89:H89"/>
    <mergeCell ref="G10:H10"/>
    <mergeCell ref="C73:D73"/>
    <mergeCell ref="D80:G80"/>
    <mergeCell ref="D81:G81"/>
    <mergeCell ref="B82:I82"/>
    <mergeCell ref="B83:D83"/>
    <mergeCell ref="G83:H83"/>
    <mergeCell ref="G84:H84"/>
    <mergeCell ref="G85:H85"/>
    <mergeCell ref="G86:H86"/>
    <mergeCell ref="G87:H87"/>
    <mergeCell ref="G88:H88"/>
    <mergeCell ref="D9:F9"/>
    <mergeCell ref="D4:G4"/>
    <mergeCell ref="D5:G5"/>
    <mergeCell ref="D6:G6"/>
    <mergeCell ref="D7:F7"/>
    <mergeCell ref="D8:F8"/>
  </mergeCells>
  <phoneticPr fontId="23"/>
  <conditionalFormatting sqref="O11:O75">
    <cfRule type="expression" dxfId="24"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6" max="16383" man="1"/>
  </rowBreaks>
  <colBreaks count="1" manualBreakCount="1">
    <brk id="2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1:AC122"/>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O9" sqref="O9"/>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453</v>
      </c>
      <c r="L5" s="29" t="str">
        <f>K5</f>
        <v>2023.2.16</v>
      </c>
      <c r="M5" s="29" t="str">
        <f>K5</f>
        <v>2023.2.16</v>
      </c>
      <c r="N5" s="113" t="str">
        <f>K5</f>
        <v>2023.2.16</v>
      </c>
    </row>
    <row r="6" spans="2:24" ht="18" customHeight="1" x14ac:dyDescent="0.2">
      <c r="B6" s="68"/>
      <c r="C6" s="123"/>
      <c r="D6" s="149" t="s">
        <v>3</v>
      </c>
      <c r="E6" s="149"/>
      <c r="F6" s="149"/>
      <c r="G6" s="149"/>
      <c r="H6" s="123"/>
      <c r="I6" s="123"/>
      <c r="J6" s="69"/>
      <c r="K6" s="108">
        <v>0.44722222222222219</v>
      </c>
      <c r="L6" s="108">
        <v>0.40763888888888888</v>
      </c>
      <c r="M6" s="108">
        <v>0.39444444444444443</v>
      </c>
      <c r="N6" s="109">
        <v>0.3756944444444445</v>
      </c>
    </row>
    <row r="7" spans="2:24" ht="18" customHeight="1" x14ac:dyDescent="0.2">
      <c r="B7" s="68"/>
      <c r="C7" s="123"/>
      <c r="D7" s="149" t="s">
        <v>4</v>
      </c>
      <c r="E7" s="150"/>
      <c r="F7" s="150"/>
      <c r="G7" s="70" t="s">
        <v>5</v>
      </c>
      <c r="H7" s="123"/>
      <c r="I7" s="123"/>
      <c r="J7" s="69"/>
      <c r="K7" s="110">
        <v>2.37</v>
      </c>
      <c r="L7" s="110">
        <v>1.5</v>
      </c>
      <c r="M7" s="110">
        <v>1.58</v>
      </c>
      <c r="N7" s="111">
        <v>1.53</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t="s">
        <v>454</v>
      </c>
      <c r="L11" s="20" t="s">
        <v>250</v>
      </c>
      <c r="M11" s="20" t="s">
        <v>455</v>
      </c>
      <c r="N11" s="21" t="s">
        <v>440</v>
      </c>
      <c r="P11" t="s">
        <v>14</v>
      </c>
      <c r="Q11">
        <f t="shared" ref="Q11:T12" si="0">IF(K11="",0,VALUE(MID(K11,2,LEN(K11)-2)))</f>
        <v>290</v>
      </c>
      <c r="R11">
        <f t="shared" si="0"/>
        <v>20</v>
      </c>
      <c r="S11">
        <f t="shared" si="0"/>
        <v>48</v>
      </c>
      <c r="T11">
        <f t="shared" si="0"/>
        <v>95</v>
      </c>
      <c r="U11">
        <f t="shared" ref="U11:X16" si="1">IF(K11="＋",0,IF(K11="(＋)",0,ABS(K11)))</f>
        <v>290</v>
      </c>
      <c r="V11">
        <f t="shared" si="1"/>
        <v>20</v>
      </c>
      <c r="W11">
        <f t="shared" si="1"/>
        <v>48</v>
      </c>
      <c r="X11">
        <f t="shared" si="1"/>
        <v>95</v>
      </c>
    </row>
    <row r="12" spans="2:24" ht="13.5" customHeight="1" x14ac:dyDescent="0.2">
      <c r="B12" s="1">
        <f>B11+1</f>
        <v>2</v>
      </c>
      <c r="C12" s="3"/>
      <c r="D12" s="6"/>
      <c r="E12" s="123"/>
      <c r="F12" s="123" t="s">
        <v>164</v>
      </c>
      <c r="G12" s="123"/>
      <c r="H12" s="123"/>
      <c r="I12" s="123"/>
      <c r="J12" s="123"/>
      <c r="K12" s="20"/>
      <c r="L12" s="20"/>
      <c r="M12" s="20" t="s">
        <v>151</v>
      </c>
      <c r="N12" s="21"/>
      <c r="P12" t="s">
        <v>14</v>
      </c>
      <c r="Q12">
        <f>IF(K12="",0,VALUE(MID(K12,2,LEN(K12)-2)))</f>
        <v>0</v>
      </c>
      <c r="R12">
        <f t="shared" si="0"/>
        <v>0</v>
      </c>
      <c r="S12">
        <f t="shared" si="0"/>
        <v>25</v>
      </c>
      <c r="T12">
        <f t="shared" si="0"/>
        <v>0</v>
      </c>
      <c r="U12">
        <f>IF(K12="＋",0,IF(K12="(＋)",0,ABS(K12)))</f>
        <v>0</v>
      </c>
      <c r="V12">
        <f t="shared" si="1"/>
        <v>0</v>
      </c>
      <c r="W12">
        <f t="shared" si="1"/>
        <v>25</v>
      </c>
      <c r="X12">
        <f t="shared" si="1"/>
        <v>0</v>
      </c>
    </row>
    <row r="13" spans="2:24" ht="13.95" customHeight="1" x14ac:dyDescent="0.2">
      <c r="B13" s="1">
        <f t="shared" ref="B13:B71" si="2">B12+1</f>
        <v>3</v>
      </c>
      <c r="C13" s="3"/>
      <c r="D13" s="6"/>
      <c r="E13" s="123"/>
      <c r="F13" s="123" t="s">
        <v>197</v>
      </c>
      <c r="G13" s="123"/>
      <c r="H13" s="123"/>
      <c r="I13" s="123"/>
      <c r="J13" s="123"/>
      <c r="K13" s="20" t="s">
        <v>149</v>
      </c>
      <c r="L13" s="20"/>
      <c r="M13" s="20" t="s">
        <v>149</v>
      </c>
      <c r="N13" s="21"/>
      <c r="P13" s="81" t="s">
        <v>15</v>
      </c>
      <c r="Q13" t="str">
        <f>K13</f>
        <v>(＋)</v>
      </c>
      <c r="R13">
        <f>L13</f>
        <v>0</v>
      </c>
      <c r="S13" t="str">
        <f>M13</f>
        <v>(＋)</v>
      </c>
      <c r="T13">
        <f>N13</f>
        <v>0</v>
      </c>
      <c r="U13">
        <f t="shared" si="1"/>
        <v>0</v>
      </c>
      <c r="V13">
        <f>IF(L13="＋",0,IF(L13="(＋)",0,ABS(L13)))</f>
        <v>0</v>
      </c>
      <c r="W13">
        <f t="shared" si="1"/>
        <v>0</v>
      </c>
      <c r="X13">
        <f t="shared" si="1"/>
        <v>0</v>
      </c>
    </row>
    <row r="14" spans="2:24" ht="13.95" customHeight="1" x14ac:dyDescent="0.2">
      <c r="B14" s="1">
        <f t="shared" si="2"/>
        <v>4</v>
      </c>
      <c r="C14" s="3"/>
      <c r="D14" s="6"/>
      <c r="E14" s="123"/>
      <c r="F14" s="123" t="s">
        <v>140</v>
      </c>
      <c r="G14" s="123"/>
      <c r="H14" s="123"/>
      <c r="I14" s="123"/>
      <c r="J14" s="123"/>
      <c r="K14" s="20" t="s">
        <v>286</v>
      </c>
      <c r="L14" s="20" t="s">
        <v>151</v>
      </c>
      <c r="M14" s="20" t="s">
        <v>149</v>
      </c>
      <c r="N14" s="21" t="s">
        <v>150</v>
      </c>
      <c r="P14" t="s">
        <v>14</v>
      </c>
      <c r="Q14">
        <f t="shared" ref="Q14:T14" si="3">IF(K14="",0,VALUE(MID(K14,2,LEN(K14)-2)))</f>
        <v>150</v>
      </c>
      <c r="R14">
        <f t="shared" si="3"/>
        <v>25</v>
      </c>
      <c r="S14" t="e">
        <f t="shared" si="3"/>
        <v>#VALUE!</v>
      </c>
      <c r="T14">
        <f t="shared" si="3"/>
        <v>50</v>
      </c>
      <c r="U14">
        <f t="shared" si="1"/>
        <v>150</v>
      </c>
      <c r="V14">
        <f t="shared" si="1"/>
        <v>25</v>
      </c>
      <c r="W14">
        <f t="shared" si="1"/>
        <v>0</v>
      </c>
      <c r="X14">
        <f t="shared" si="1"/>
        <v>50</v>
      </c>
    </row>
    <row r="15" spans="2:24" ht="13.5" customHeight="1" x14ac:dyDescent="0.2">
      <c r="B15" s="1">
        <f t="shared" si="2"/>
        <v>5</v>
      </c>
      <c r="C15" s="3"/>
      <c r="D15" s="6"/>
      <c r="E15" s="123"/>
      <c r="F15" s="123" t="s">
        <v>109</v>
      </c>
      <c r="G15" s="123"/>
      <c r="H15" s="123"/>
      <c r="I15" s="123"/>
      <c r="J15" s="123"/>
      <c r="K15" s="20"/>
      <c r="L15" s="20"/>
      <c r="M15" s="20"/>
      <c r="N15" s="21" t="s">
        <v>149</v>
      </c>
      <c r="U15">
        <f t="shared" si="1"/>
        <v>0</v>
      </c>
      <c r="V15">
        <f t="shared" si="1"/>
        <v>0</v>
      </c>
      <c r="W15">
        <f t="shared" si="1"/>
        <v>0</v>
      </c>
      <c r="X15">
        <f t="shared" si="1"/>
        <v>0</v>
      </c>
    </row>
    <row r="16" spans="2:24" ht="13.5" customHeight="1" x14ac:dyDescent="0.2">
      <c r="B16" s="1">
        <f t="shared" si="2"/>
        <v>6</v>
      </c>
      <c r="C16" s="3"/>
      <c r="D16" s="6"/>
      <c r="E16" s="123"/>
      <c r="F16" s="123" t="s">
        <v>108</v>
      </c>
      <c r="G16" s="123"/>
      <c r="H16" s="123"/>
      <c r="I16" s="123"/>
      <c r="J16" s="123"/>
      <c r="K16" s="20"/>
      <c r="L16" s="20" t="s">
        <v>151</v>
      </c>
      <c r="M16" s="20"/>
      <c r="N16" s="21"/>
      <c r="P16" t="s">
        <v>14</v>
      </c>
      <c r="Q16">
        <f t="shared" ref="Q16:T16" si="4">IF(K16="",0,VALUE(MID(K16,2,LEN(K16)-2)))</f>
        <v>0</v>
      </c>
      <c r="R16" t="e">
        <f>IF(#REF!="",0,VALUE(MID(#REF!,2,LEN(#REF!)-2)))</f>
        <v>#REF!</v>
      </c>
      <c r="S16">
        <f t="shared" si="4"/>
        <v>0</v>
      </c>
      <c r="T16">
        <f t="shared" si="4"/>
        <v>0</v>
      </c>
      <c r="U16">
        <f t="shared" si="1"/>
        <v>0</v>
      </c>
      <c r="V16">
        <f t="shared" si="1"/>
        <v>25</v>
      </c>
      <c r="W16">
        <f t="shared" si="1"/>
        <v>0</v>
      </c>
      <c r="X16">
        <f t="shared" si="1"/>
        <v>0</v>
      </c>
    </row>
    <row r="17" spans="2:16" ht="13.5" customHeight="1" x14ac:dyDescent="0.2">
      <c r="B17" s="1">
        <f t="shared" si="2"/>
        <v>7</v>
      </c>
      <c r="C17" s="2" t="s">
        <v>24</v>
      </c>
      <c r="D17" s="2" t="s">
        <v>25</v>
      </c>
      <c r="E17" s="123"/>
      <c r="F17" s="123" t="s">
        <v>107</v>
      </c>
      <c r="G17" s="123"/>
      <c r="H17" s="123"/>
      <c r="I17" s="123"/>
      <c r="J17" s="123"/>
      <c r="K17" s="24">
        <v>850</v>
      </c>
      <c r="L17" s="24">
        <v>25</v>
      </c>
      <c r="M17" s="24">
        <v>100</v>
      </c>
      <c r="N17" s="115">
        <v>450</v>
      </c>
      <c r="P17" s="81"/>
    </row>
    <row r="18" spans="2:16" ht="13.5" customHeight="1" x14ac:dyDescent="0.2">
      <c r="B18" s="1">
        <f t="shared" si="2"/>
        <v>8</v>
      </c>
      <c r="C18" s="2" t="s">
        <v>26</v>
      </c>
      <c r="D18" s="2" t="s">
        <v>27</v>
      </c>
      <c r="E18" s="123"/>
      <c r="F18" s="123" t="s">
        <v>95</v>
      </c>
      <c r="G18" s="123"/>
      <c r="H18" s="123"/>
      <c r="I18" s="123"/>
      <c r="J18" s="123"/>
      <c r="K18" s="24">
        <v>25</v>
      </c>
      <c r="L18" s="24">
        <v>25</v>
      </c>
      <c r="M18" s="24">
        <v>25</v>
      </c>
      <c r="N18" s="115">
        <v>100</v>
      </c>
      <c r="P18" s="81"/>
    </row>
    <row r="19" spans="2:16" ht="13.5" customHeight="1" x14ac:dyDescent="0.2">
      <c r="B19" s="1">
        <f t="shared" si="2"/>
        <v>9</v>
      </c>
      <c r="C19" s="2" t="s">
        <v>85</v>
      </c>
      <c r="D19" s="2" t="s">
        <v>16</v>
      </c>
      <c r="E19" s="123"/>
      <c r="F19" s="123" t="s">
        <v>288</v>
      </c>
      <c r="G19" s="123"/>
      <c r="H19" s="123"/>
      <c r="I19" s="123"/>
      <c r="J19" s="123"/>
      <c r="K19" s="24" t="s">
        <v>148</v>
      </c>
      <c r="L19" s="24"/>
      <c r="M19" s="24"/>
      <c r="N19" s="115"/>
    </row>
    <row r="20" spans="2:16" ht="14.85" customHeight="1" x14ac:dyDescent="0.2">
      <c r="B20" s="1">
        <f t="shared" si="2"/>
        <v>10</v>
      </c>
      <c r="C20" s="6"/>
      <c r="D20" s="6"/>
      <c r="E20" s="123"/>
      <c r="F20" s="123" t="s">
        <v>137</v>
      </c>
      <c r="G20" s="123"/>
      <c r="H20" s="123"/>
      <c r="I20" s="123"/>
      <c r="J20" s="123"/>
      <c r="K20" s="24" t="s">
        <v>148</v>
      </c>
      <c r="L20" s="24" t="s">
        <v>148</v>
      </c>
      <c r="M20" s="24" t="s">
        <v>148</v>
      </c>
      <c r="N20" s="115" t="s">
        <v>148</v>
      </c>
    </row>
    <row r="21" spans="2:16" ht="13.95" customHeight="1" x14ac:dyDescent="0.2">
      <c r="B21" s="1">
        <f t="shared" si="2"/>
        <v>11</v>
      </c>
      <c r="C21" s="6"/>
      <c r="D21" s="2" t="s">
        <v>17</v>
      </c>
      <c r="E21" s="123"/>
      <c r="F21" s="123" t="s">
        <v>105</v>
      </c>
      <c r="G21" s="123"/>
      <c r="H21" s="123"/>
      <c r="I21" s="123"/>
      <c r="J21" s="123"/>
      <c r="K21" s="24"/>
      <c r="L21" s="24">
        <v>4</v>
      </c>
      <c r="M21" s="24">
        <v>4</v>
      </c>
      <c r="N21" s="115" t="s">
        <v>148</v>
      </c>
    </row>
    <row r="22" spans="2:16" ht="13.5" customHeight="1" x14ac:dyDescent="0.2">
      <c r="B22" s="1">
        <f t="shared" si="2"/>
        <v>12</v>
      </c>
      <c r="C22" s="6"/>
      <c r="D22" s="6"/>
      <c r="E22" s="123"/>
      <c r="F22" s="123" t="s">
        <v>96</v>
      </c>
      <c r="G22" s="123"/>
      <c r="H22" s="123"/>
      <c r="I22" s="123"/>
      <c r="J22" s="123"/>
      <c r="K22" s="24">
        <v>125</v>
      </c>
      <c r="L22" s="24">
        <v>350</v>
      </c>
      <c r="M22" s="24">
        <v>200</v>
      </c>
      <c r="N22" s="115" t="s">
        <v>148</v>
      </c>
    </row>
    <row r="23" spans="2:16" ht="13.95" customHeight="1" x14ac:dyDescent="0.2">
      <c r="B23" s="1">
        <f t="shared" si="2"/>
        <v>13</v>
      </c>
      <c r="C23" s="6"/>
      <c r="D23" s="6"/>
      <c r="E23" s="123"/>
      <c r="F23" s="123" t="s">
        <v>97</v>
      </c>
      <c r="G23" s="123"/>
      <c r="H23" s="123"/>
      <c r="I23" s="123"/>
      <c r="J23" s="123"/>
      <c r="K23" s="24"/>
      <c r="L23" s="24">
        <v>50</v>
      </c>
      <c r="M23" s="24" t="s">
        <v>148</v>
      </c>
      <c r="N23" s="115">
        <v>100</v>
      </c>
    </row>
    <row r="24" spans="2:16" ht="13.95" customHeight="1" x14ac:dyDescent="0.2">
      <c r="B24" s="1">
        <f t="shared" si="2"/>
        <v>14</v>
      </c>
      <c r="C24" s="6"/>
      <c r="D24" s="6"/>
      <c r="E24" s="123"/>
      <c r="F24" s="123" t="s">
        <v>289</v>
      </c>
      <c r="G24" s="123"/>
      <c r="H24" s="123"/>
      <c r="I24" s="123"/>
      <c r="J24" s="123"/>
      <c r="K24" s="24"/>
      <c r="L24" s="24"/>
      <c r="M24" s="24" t="s">
        <v>148</v>
      </c>
      <c r="N24" s="115"/>
    </row>
    <row r="25" spans="2:16" ht="13.95" customHeight="1" x14ac:dyDescent="0.2">
      <c r="B25" s="1">
        <f t="shared" si="2"/>
        <v>15</v>
      </c>
      <c r="C25" s="6"/>
      <c r="D25" s="6"/>
      <c r="E25" s="123"/>
      <c r="F25" s="123" t="s">
        <v>71</v>
      </c>
      <c r="G25" s="123"/>
      <c r="H25" s="123"/>
      <c r="I25" s="123"/>
      <c r="J25" s="123"/>
      <c r="K25" s="24"/>
      <c r="L25" s="24">
        <v>14</v>
      </c>
      <c r="M25" s="24" t="s">
        <v>148</v>
      </c>
      <c r="N25" s="115"/>
    </row>
    <row r="26" spans="2:16" ht="13.5" customHeight="1" x14ac:dyDescent="0.2">
      <c r="B26" s="1">
        <f t="shared" si="2"/>
        <v>16</v>
      </c>
      <c r="C26" s="6"/>
      <c r="D26" s="6"/>
      <c r="E26" s="123"/>
      <c r="F26" s="123" t="s">
        <v>18</v>
      </c>
      <c r="G26" s="123"/>
      <c r="H26" s="123"/>
      <c r="I26" s="123"/>
      <c r="J26" s="123"/>
      <c r="K26" s="24">
        <v>1500</v>
      </c>
      <c r="L26" s="24">
        <v>325</v>
      </c>
      <c r="M26" s="24">
        <v>625</v>
      </c>
      <c r="N26" s="115">
        <v>225</v>
      </c>
    </row>
    <row r="27" spans="2:16" ht="13.5" customHeight="1" x14ac:dyDescent="0.2">
      <c r="B27" s="1">
        <f t="shared" si="2"/>
        <v>17</v>
      </c>
      <c r="C27" s="6"/>
      <c r="D27" s="6"/>
      <c r="E27" s="123"/>
      <c r="F27" s="123" t="s">
        <v>98</v>
      </c>
      <c r="G27" s="123"/>
      <c r="H27" s="123"/>
      <c r="I27" s="123"/>
      <c r="J27" s="123"/>
      <c r="K27" s="24" t="s">
        <v>148</v>
      </c>
      <c r="L27" s="24"/>
      <c r="M27" s="24"/>
      <c r="N27" s="115"/>
    </row>
    <row r="28" spans="2:16" ht="13.5" customHeight="1" x14ac:dyDescent="0.2">
      <c r="B28" s="1">
        <f t="shared" si="2"/>
        <v>18</v>
      </c>
      <c r="C28" s="6"/>
      <c r="D28" s="6"/>
      <c r="E28" s="123"/>
      <c r="F28" s="123" t="s">
        <v>99</v>
      </c>
      <c r="G28" s="123"/>
      <c r="H28" s="123"/>
      <c r="I28" s="123"/>
      <c r="J28" s="123"/>
      <c r="K28" s="24">
        <v>100</v>
      </c>
      <c r="L28" s="24">
        <v>50</v>
      </c>
      <c r="M28" s="24" t="s">
        <v>148</v>
      </c>
      <c r="N28" s="115">
        <v>50</v>
      </c>
    </row>
    <row r="29" spans="2:16" ht="13.5" customHeight="1" x14ac:dyDescent="0.2">
      <c r="B29" s="1">
        <f t="shared" si="2"/>
        <v>19</v>
      </c>
      <c r="C29" s="6"/>
      <c r="D29" s="6"/>
      <c r="E29" s="123"/>
      <c r="F29" s="123" t="s">
        <v>19</v>
      </c>
      <c r="G29" s="123"/>
      <c r="H29" s="123"/>
      <c r="I29" s="123"/>
      <c r="J29" s="123"/>
      <c r="K29" s="24"/>
      <c r="L29" s="24"/>
      <c r="M29" s="24" t="s">
        <v>148</v>
      </c>
      <c r="N29" s="115"/>
    </row>
    <row r="30" spans="2:16" ht="13.95" customHeight="1" x14ac:dyDescent="0.2">
      <c r="B30" s="1">
        <f t="shared" si="2"/>
        <v>20</v>
      </c>
      <c r="C30" s="6"/>
      <c r="D30" s="6"/>
      <c r="E30" s="123"/>
      <c r="F30" s="123" t="s">
        <v>214</v>
      </c>
      <c r="G30" s="123"/>
      <c r="H30" s="123"/>
      <c r="I30" s="123"/>
      <c r="J30" s="123"/>
      <c r="K30" s="24"/>
      <c r="L30" s="24" t="s">
        <v>148</v>
      </c>
      <c r="M30" s="24"/>
      <c r="N30" s="115" t="s">
        <v>148</v>
      </c>
    </row>
    <row r="31" spans="2:16" ht="13.5" customHeight="1" x14ac:dyDescent="0.2">
      <c r="B31" s="1">
        <f t="shared" si="2"/>
        <v>21</v>
      </c>
      <c r="C31" s="6"/>
      <c r="D31" s="6"/>
      <c r="E31" s="123"/>
      <c r="F31" s="123" t="s">
        <v>118</v>
      </c>
      <c r="G31" s="123"/>
      <c r="H31" s="123"/>
      <c r="I31" s="123"/>
      <c r="J31" s="123"/>
      <c r="K31" s="24">
        <v>100</v>
      </c>
      <c r="L31" s="24">
        <v>100</v>
      </c>
      <c r="M31" s="24">
        <v>325</v>
      </c>
      <c r="N31" s="115">
        <v>475</v>
      </c>
    </row>
    <row r="32" spans="2:16" ht="13.95" customHeight="1" x14ac:dyDescent="0.2">
      <c r="B32" s="1">
        <f t="shared" si="2"/>
        <v>22</v>
      </c>
      <c r="C32" s="6"/>
      <c r="D32" s="6"/>
      <c r="E32" s="123"/>
      <c r="F32" s="123" t="s">
        <v>154</v>
      </c>
      <c r="G32" s="123"/>
      <c r="H32" s="123"/>
      <c r="I32" s="123"/>
      <c r="J32" s="123"/>
      <c r="K32" s="24" t="s">
        <v>148</v>
      </c>
      <c r="L32" s="24" t="s">
        <v>148</v>
      </c>
      <c r="M32" s="24"/>
      <c r="N32" s="115" t="s">
        <v>148</v>
      </c>
    </row>
    <row r="33" spans="2:29" ht="13.95" customHeight="1" x14ac:dyDescent="0.2">
      <c r="B33" s="1">
        <f t="shared" si="2"/>
        <v>23</v>
      </c>
      <c r="C33" s="6"/>
      <c r="D33" s="6"/>
      <c r="E33" s="123"/>
      <c r="F33" s="123" t="s">
        <v>20</v>
      </c>
      <c r="G33" s="123"/>
      <c r="H33" s="123"/>
      <c r="I33" s="123"/>
      <c r="J33" s="123"/>
      <c r="K33" s="24">
        <v>375</v>
      </c>
      <c r="L33" s="24"/>
      <c r="M33" s="24">
        <v>25</v>
      </c>
      <c r="N33" s="115"/>
    </row>
    <row r="34" spans="2:29" ht="13.5" customHeight="1" x14ac:dyDescent="0.2">
      <c r="B34" s="1">
        <f t="shared" si="2"/>
        <v>24</v>
      </c>
      <c r="C34" s="6"/>
      <c r="D34" s="6"/>
      <c r="E34" s="123"/>
      <c r="F34" s="123" t="s">
        <v>21</v>
      </c>
      <c r="G34" s="123"/>
      <c r="H34" s="123"/>
      <c r="I34" s="123"/>
      <c r="J34" s="123"/>
      <c r="K34" s="24">
        <v>20250</v>
      </c>
      <c r="L34" s="24">
        <v>8250</v>
      </c>
      <c r="M34" s="24">
        <v>10750</v>
      </c>
      <c r="N34" s="60">
        <v>6250</v>
      </c>
    </row>
    <row r="35" spans="2:29" ht="13.95" customHeight="1" x14ac:dyDescent="0.2">
      <c r="B35" s="1">
        <f t="shared" si="2"/>
        <v>25</v>
      </c>
      <c r="C35" s="6"/>
      <c r="D35" s="6"/>
      <c r="E35" s="123"/>
      <c r="F35" s="123" t="s">
        <v>22</v>
      </c>
      <c r="G35" s="123"/>
      <c r="H35" s="123"/>
      <c r="I35" s="123"/>
      <c r="J35" s="123"/>
      <c r="K35" s="24" t="s">
        <v>148</v>
      </c>
      <c r="L35" s="24"/>
      <c r="M35" s="24">
        <v>25</v>
      </c>
      <c r="N35" s="115"/>
    </row>
    <row r="36" spans="2:29" ht="13.5" customHeight="1" x14ac:dyDescent="0.2">
      <c r="B36" s="1">
        <f t="shared" si="2"/>
        <v>26</v>
      </c>
      <c r="C36" s="2" t="s">
        <v>76</v>
      </c>
      <c r="D36" s="2" t="s">
        <v>77</v>
      </c>
      <c r="E36" s="123"/>
      <c r="F36" s="123" t="s">
        <v>94</v>
      </c>
      <c r="G36" s="123"/>
      <c r="H36" s="123"/>
      <c r="I36" s="123"/>
      <c r="J36" s="123"/>
      <c r="K36" s="24"/>
      <c r="L36" s="24">
        <v>25</v>
      </c>
      <c r="M36" s="24" t="s">
        <v>148</v>
      </c>
      <c r="N36" s="115" t="s">
        <v>148</v>
      </c>
    </row>
    <row r="37" spans="2:29" ht="13.95" customHeight="1" x14ac:dyDescent="0.2">
      <c r="B37" s="1">
        <f t="shared" si="2"/>
        <v>27</v>
      </c>
      <c r="C37" s="6"/>
      <c r="D37" s="6"/>
      <c r="E37" s="123"/>
      <c r="F37" s="123" t="s">
        <v>456</v>
      </c>
      <c r="G37" s="123"/>
      <c r="H37" s="123"/>
      <c r="I37" s="123"/>
      <c r="J37" s="123"/>
      <c r="K37" s="24"/>
      <c r="L37" s="24"/>
      <c r="M37" s="24"/>
      <c r="N37" s="115" t="s">
        <v>148</v>
      </c>
    </row>
    <row r="38" spans="2:29" ht="13.95" customHeight="1" x14ac:dyDescent="0.2">
      <c r="B38" s="1">
        <f t="shared" si="2"/>
        <v>28</v>
      </c>
      <c r="C38" s="2" t="s">
        <v>86</v>
      </c>
      <c r="D38" s="2" t="s">
        <v>28</v>
      </c>
      <c r="E38" s="123"/>
      <c r="F38" s="123" t="s">
        <v>438</v>
      </c>
      <c r="G38" s="123"/>
      <c r="H38" s="123"/>
      <c r="I38" s="123"/>
      <c r="J38" s="123"/>
      <c r="K38" s="24"/>
      <c r="L38" s="24" t="s">
        <v>148</v>
      </c>
      <c r="M38" s="24"/>
      <c r="N38" s="115"/>
      <c r="Y38" s="125"/>
    </row>
    <row r="39" spans="2:29" ht="13.95" customHeight="1" x14ac:dyDescent="0.2">
      <c r="B39" s="1">
        <f t="shared" si="2"/>
        <v>29</v>
      </c>
      <c r="C39" s="6"/>
      <c r="D39" s="6"/>
      <c r="E39" s="123"/>
      <c r="F39" s="123" t="s">
        <v>171</v>
      </c>
      <c r="G39" s="123"/>
      <c r="H39" s="123"/>
      <c r="I39" s="123"/>
      <c r="J39" s="123"/>
      <c r="K39" s="24"/>
      <c r="L39" s="24"/>
      <c r="M39" s="24" t="s">
        <v>148</v>
      </c>
      <c r="N39" s="115" t="s">
        <v>148</v>
      </c>
      <c r="Y39" s="125"/>
    </row>
    <row r="40" spans="2:29" ht="13.95" customHeight="1" x14ac:dyDescent="0.2">
      <c r="B40" s="1">
        <f t="shared" si="2"/>
        <v>30</v>
      </c>
      <c r="C40" s="6"/>
      <c r="D40" s="6"/>
      <c r="E40" s="123"/>
      <c r="F40" s="123" t="s">
        <v>136</v>
      </c>
      <c r="G40" s="123"/>
      <c r="H40" s="123"/>
      <c r="I40" s="123"/>
      <c r="J40" s="123"/>
      <c r="K40" s="24" t="s">
        <v>148</v>
      </c>
      <c r="L40" s="24">
        <v>25</v>
      </c>
      <c r="M40" s="24" t="s">
        <v>148</v>
      </c>
      <c r="N40" s="115">
        <v>50</v>
      </c>
      <c r="U40" s="126">
        <f>COUNTA($K11:$K40)</f>
        <v>17</v>
      </c>
      <c r="V40" s="126">
        <f>COUNTA($L11:$L40)</f>
        <v>19</v>
      </c>
      <c r="W40" s="126">
        <f>COUNTA($M11:$M40)</f>
        <v>22</v>
      </c>
      <c r="X40" s="126">
        <f>COUNTA($N11:$N40)</f>
        <v>19</v>
      </c>
      <c r="Y40" s="126"/>
      <c r="Z40" s="126"/>
      <c r="AA40" s="126"/>
      <c r="AB40" s="126"/>
      <c r="AC40" s="125"/>
    </row>
    <row r="41" spans="2:29" ht="13.95" customHeight="1" x14ac:dyDescent="0.2">
      <c r="B41" s="1">
        <f t="shared" si="2"/>
        <v>31</v>
      </c>
      <c r="C41" s="6"/>
      <c r="D41" s="6"/>
      <c r="E41" s="123"/>
      <c r="F41" s="123" t="s">
        <v>419</v>
      </c>
      <c r="G41" s="123"/>
      <c r="H41" s="123"/>
      <c r="I41" s="123"/>
      <c r="J41" s="123"/>
      <c r="K41" s="24"/>
      <c r="L41" s="24" t="s">
        <v>148</v>
      </c>
      <c r="M41" s="24"/>
      <c r="N41" s="115"/>
      <c r="Y41" s="127"/>
    </row>
    <row r="42" spans="2:29" ht="13.95" customHeight="1" x14ac:dyDescent="0.2">
      <c r="B42" s="1">
        <f t="shared" si="2"/>
        <v>32</v>
      </c>
      <c r="C42" s="6"/>
      <c r="D42" s="6"/>
      <c r="E42" s="123"/>
      <c r="F42" s="123" t="s">
        <v>363</v>
      </c>
      <c r="G42" s="123"/>
      <c r="H42" s="123"/>
      <c r="I42" s="123"/>
      <c r="J42" s="123"/>
      <c r="K42" s="24"/>
      <c r="L42" s="24"/>
      <c r="M42" s="24"/>
      <c r="N42" s="115" t="s">
        <v>148</v>
      </c>
      <c r="Y42" s="127"/>
    </row>
    <row r="43" spans="2:29" ht="13.95" customHeight="1" x14ac:dyDescent="0.2">
      <c r="B43" s="1">
        <f t="shared" si="2"/>
        <v>33</v>
      </c>
      <c r="C43" s="6"/>
      <c r="D43" s="6"/>
      <c r="E43" s="123"/>
      <c r="F43" s="123" t="s">
        <v>155</v>
      </c>
      <c r="G43" s="123"/>
      <c r="H43" s="123"/>
      <c r="I43" s="123"/>
      <c r="J43" s="123"/>
      <c r="K43" s="24"/>
      <c r="L43" s="24" t="s">
        <v>148</v>
      </c>
      <c r="M43" s="24"/>
      <c r="N43" s="115"/>
      <c r="Y43" s="125"/>
    </row>
    <row r="44" spans="2:29" ht="13.5" customHeight="1" x14ac:dyDescent="0.2">
      <c r="B44" s="1">
        <f t="shared" si="2"/>
        <v>34</v>
      </c>
      <c r="C44" s="6"/>
      <c r="D44" s="6"/>
      <c r="E44" s="123"/>
      <c r="F44" s="123" t="s">
        <v>100</v>
      </c>
      <c r="G44" s="123"/>
      <c r="H44" s="123"/>
      <c r="I44" s="123"/>
      <c r="J44" s="123"/>
      <c r="K44" s="24" t="s">
        <v>148</v>
      </c>
      <c r="L44" s="24" t="s">
        <v>148</v>
      </c>
      <c r="M44" s="24" t="s">
        <v>148</v>
      </c>
      <c r="N44" s="115">
        <v>800</v>
      </c>
      <c r="Y44" s="127"/>
    </row>
    <row r="45" spans="2:29" ht="13.5" customHeight="1" x14ac:dyDescent="0.2">
      <c r="B45" s="1">
        <f t="shared" si="2"/>
        <v>35</v>
      </c>
      <c r="C45" s="6"/>
      <c r="D45" s="6"/>
      <c r="E45" s="123"/>
      <c r="F45" s="123" t="s">
        <v>457</v>
      </c>
      <c r="G45" s="123"/>
      <c r="H45" s="123"/>
      <c r="I45" s="123"/>
      <c r="J45" s="123"/>
      <c r="K45" s="24">
        <v>16</v>
      </c>
      <c r="L45" s="24"/>
      <c r="M45" s="24"/>
      <c r="N45" s="115"/>
      <c r="Y45" s="125"/>
    </row>
    <row r="46" spans="2:29" ht="13.95" customHeight="1" x14ac:dyDescent="0.2">
      <c r="B46" s="1">
        <f t="shared" si="2"/>
        <v>36</v>
      </c>
      <c r="C46" s="6"/>
      <c r="D46" s="6"/>
      <c r="E46" s="123"/>
      <c r="F46" s="123" t="s">
        <v>174</v>
      </c>
      <c r="G46" s="123"/>
      <c r="H46" s="123"/>
      <c r="I46" s="123"/>
      <c r="J46" s="123"/>
      <c r="K46" s="24"/>
      <c r="L46" s="128"/>
      <c r="M46" s="24"/>
      <c r="N46" s="115">
        <v>25</v>
      </c>
      <c r="Y46" s="125"/>
    </row>
    <row r="47" spans="2:29" ht="13.95" customHeight="1" x14ac:dyDescent="0.2">
      <c r="B47" s="1">
        <f t="shared" si="2"/>
        <v>37</v>
      </c>
      <c r="C47" s="6"/>
      <c r="D47" s="6"/>
      <c r="E47" s="123"/>
      <c r="F47" s="123" t="s">
        <v>267</v>
      </c>
      <c r="G47" s="123"/>
      <c r="H47" s="123"/>
      <c r="I47" s="123"/>
      <c r="J47" s="123"/>
      <c r="K47" s="24">
        <v>25</v>
      </c>
      <c r="L47" s="24"/>
      <c r="M47" s="24"/>
      <c r="N47" s="115">
        <v>25</v>
      </c>
      <c r="Y47" s="125"/>
    </row>
    <row r="48" spans="2:29" ht="13.95" customHeight="1" x14ac:dyDescent="0.2">
      <c r="B48" s="1">
        <f t="shared" si="2"/>
        <v>38</v>
      </c>
      <c r="C48" s="6"/>
      <c r="D48" s="6"/>
      <c r="E48" s="123"/>
      <c r="F48" s="123" t="s">
        <v>101</v>
      </c>
      <c r="G48" s="123"/>
      <c r="H48" s="123"/>
      <c r="I48" s="123"/>
      <c r="J48" s="123"/>
      <c r="K48" s="24" t="s">
        <v>148</v>
      </c>
      <c r="L48" s="24">
        <v>100</v>
      </c>
      <c r="M48" s="24">
        <v>400</v>
      </c>
      <c r="N48" s="115">
        <v>600</v>
      </c>
      <c r="Y48" s="125"/>
    </row>
    <row r="49" spans="2:25" ht="13.5" customHeight="1" x14ac:dyDescent="0.2">
      <c r="B49" s="1">
        <f t="shared" si="2"/>
        <v>39</v>
      </c>
      <c r="C49" s="6"/>
      <c r="D49" s="6"/>
      <c r="E49" s="123"/>
      <c r="F49" s="123" t="s">
        <v>102</v>
      </c>
      <c r="G49" s="123"/>
      <c r="H49" s="123"/>
      <c r="I49" s="123"/>
      <c r="J49" s="123"/>
      <c r="K49" s="24">
        <v>125</v>
      </c>
      <c r="L49" s="24">
        <v>25</v>
      </c>
      <c r="M49" s="24">
        <v>50</v>
      </c>
      <c r="N49" s="115">
        <v>50</v>
      </c>
      <c r="Y49" s="125"/>
    </row>
    <row r="50" spans="2:25" ht="13.5" customHeight="1" x14ac:dyDescent="0.2">
      <c r="B50" s="1">
        <f t="shared" si="2"/>
        <v>40</v>
      </c>
      <c r="C50" s="6"/>
      <c r="D50" s="6"/>
      <c r="E50" s="123"/>
      <c r="F50" s="123" t="s">
        <v>30</v>
      </c>
      <c r="G50" s="123"/>
      <c r="H50" s="123"/>
      <c r="I50" s="123"/>
      <c r="J50" s="123"/>
      <c r="K50" s="24"/>
      <c r="L50" s="24" t="s">
        <v>148</v>
      </c>
      <c r="M50" s="24"/>
      <c r="N50" s="115">
        <v>32</v>
      </c>
      <c r="Y50" s="125"/>
    </row>
    <row r="51" spans="2:25" ht="13.5" customHeight="1" x14ac:dyDescent="0.2">
      <c r="B51" s="1">
        <f t="shared" si="2"/>
        <v>41</v>
      </c>
      <c r="C51" s="6"/>
      <c r="D51" s="6"/>
      <c r="E51" s="123"/>
      <c r="F51" s="123" t="s">
        <v>176</v>
      </c>
      <c r="G51" s="123"/>
      <c r="H51" s="123"/>
      <c r="I51" s="123"/>
      <c r="J51" s="123"/>
      <c r="K51" s="24"/>
      <c r="L51" s="24">
        <v>8</v>
      </c>
      <c r="M51" s="24"/>
      <c r="N51" s="115"/>
      <c r="Y51" s="125"/>
    </row>
    <row r="52" spans="2:25" ht="13.95" customHeight="1" x14ac:dyDescent="0.2">
      <c r="B52" s="1">
        <f t="shared" si="2"/>
        <v>42</v>
      </c>
      <c r="C52" s="6"/>
      <c r="D52" s="6"/>
      <c r="E52" s="123"/>
      <c r="F52" s="123" t="s">
        <v>81</v>
      </c>
      <c r="G52" s="123"/>
      <c r="H52" s="123"/>
      <c r="I52" s="123"/>
      <c r="J52" s="123"/>
      <c r="K52" s="24" t="s">
        <v>148</v>
      </c>
      <c r="L52" s="24"/>
      <c r="M52" s="24" t="s">
        <v>148</v>
      </c>
      <c r="N52" s="115" t="s">
        <v>148</v>
      </c>
      <c r="Y52" s="125"/>
    </row>
    <row r="53" spans="2:25" ht="13.5" customHeight="1" x14ac:dyDescent="0.2">
      <c r="B53" s="1">
        <f t="shared" si="2"/>
        <v>43</v>
      </c>
      <c r="C53" s="6"/>
      <c r="D53" s="6"/>
      <c r="E53" s="123"/>
      <c r="F53" s="123" t="s">
        <v>103</v>
      </c>
      <c r="G53" s="123"/>
      <c r="H53" s="123"/>
      <c r="I53" s="123"/>
      <c r="J53" s="123"/>
      <c r="K53" s="24">
        <v>500</v>
      </c>
      <c r="L53" s="24">
        <v>100</v>
      </c>
      <c r="M53" s="24">
        <v>200</v>
      </c>
      <c r="N53" s="115">
        <v>300</v>
      </c>
      <c r="Y53" s="125"/>
    </row>
    <row r="54" spans="2:25" ht="13.95" customHeight="1" x14ac:dyDescent="0.2">
      <c r="B54" s="1">
        <f t="shared" si="2"/>
        <v>44</v>
      </c>
      <c r="C54" s="6"/>
      <c r="D54" s="6"/>
      <c r="E54" s="123"/>
      <c r="F54" s="123" t="s">
        <v>156</v>
      </c>
      <c r="G54" s="123"/>
      <c r="H54" s="123"/>
      <c r="I54" s="123"/>
      <c r="J54" s="123"/>
      <c r="K54" s="24"/>
      <c r="L54" s="24">
        <v>25</v>
      </c>
      <c r="M54" s="24"/>
      <c r="N54" s="115"/>
      <c r="Y54" s="125"/>
    </row>
    <row r="55" spans="2:25" ht="13.5" customHeight="1" x14ac:dyDescent="0.2">
      <c r="B55" s="1">
        <f t="shared" si="2"/>
        <v>45</v>
      </c>
      <c r="C55" s="6"/>
      <c r="D55" s="6"/>
      <c r="E55" s="123"/>
      <c r="F55" s="123" t="s">
        <v>247</v>
      </c>
      <c r="G55" s="123"/>
      <c r="H55" s="123"/>
      <c r="I55" s="123"/>
      <c r="J55" s="123"/>
      <c r="K55" s="24"/>
      <c r="L55" s="24" t="s">
        <v>148</v>
      </c>
      <c r="M55" s="24" t="s">
        <v>148</v>
      </c>
      <c r="N55" s="115">
        <v>1</v>
      </c>
      <c r="Y55" s="125"/>
    </row>
    <row r="56" spans="2:25" ht="13.95" customHeight="1" x14ac:dyDescent="0.2">
      <c r="B56" s="1">
        <f t="shared" si="2"/>
        <v>46</v>
      </c>
      <c r="C56" s="6"/>
      <c r="D56" s="6"/>
      <c r="E56" s="123"/>
      <c r="F56" s="123" t="s">
        <v>31</v>
      </c>
      <c r="G56" s="123"/>
      <c r="H56" s="123"/>
      <c r="I56" s="123"/>
      <c r="J56" s="123"/>
      <c r="K56" s="24">
        <v>750</v>
      </c>
      <c r="L56" s="24">
        <v>100</v>
      </c>
      <c r="M56" s="24">
        <v>50</v>
      </c>
      <c r="N56" s="115">
        <v>200</v>
      </c>
      <c r="Y56" s="125"/>
    </row>
    <row r="57" spans="2:25" ht="13.95" customHeight="1" x14ac:dyDescent="0.2">
      <c r="B57" s="1">
        <f t="shared" si="2"/>
        <v>47</v>
      </c>
      <c r="C57" s="2" t="s">
        <v>32</v>
      </c>
      <c r="D57" s="2" t="s">
        <v>33</v>
      </c>
      <c r="E57" s="123"/>
      <c r="F57" s="123" t="s">
        <v>158</v>
      </c>
      <c r="G57" s="123"/>
      <c r="H57" s="123"/>
      <c r="I57" s="123"/>
      <c r="J57" s="123"/>
      <c r="K57" s="24">
        <v>1</v>
      </c>
      <c r="L57" s="24" t="s">
        <v>148</v>
      </c>
      <c r="M57" s="24" t="s">
        <v>148</v>
      </c>
      <c r="N57" s="115" t="s">
        <v>148</v>
      </c>
    </row>
    <row r="58" spans="2:25" ht="14.25" customHeight="1" x14ac:dyDescent="0.2">
      <c r="B58" s="1">
        <f t="shared" si="2"/>
        <v>48</v>
      </c>
      <c r="C58" s="6"/>
      <c r="D58" s="6"/>
      <c r="E58" s="123"/>
      <c r="F58" s="123" t="s">
        <v>159</v>
      </c>
      <c r="G58" s="123"/>
      <c r="H58" s="123"/>
      <c r="I58" s="123"/>
      <c r="J58" s="123"/>
      <c r="K58" s="24" t="s">
        <v>148</v>
      </c>
      <c r="L58" s="24"/>
      <c r="M58" s="24">
        <v>2</v>
      </c>
      <c r="N58" s="115">
        <v>2</v>
      </c>
    </row>
    <row r="59" spans="2:25" ht="13.5" customHeight="1" x14ac:dyDescent="0.2">
      <c r="B59" s="1">
        <f t="shared" si="2"/>
        <v>49</v>
      </c>
      <c r="C59" s="6"/>
      <c r="D59" s="6"/>
      <c r="E59" s="123"/>
      <c r="F59" s="123" t="s">
        <v>181</v>
      </c>
      <c r="G59" s="123"/>
      <c r="H59" s="123"/>
      <c r="I59" s="123"/>
      <c r="J59" s="123"/>
      <c r="K59" s="24"/>
      <c r="L59" s="24" t="s">
        <v>148</v>
      </c>
      <c r="M59" s="24"/>
      <c r="N59" s="115">
        <v>1</v>
      </c>
    </row>
    <row r="60" spans="2:25" ht="13.95" customHeight="1" x14ac:dyDescent="0.2">
      <c r="B60" s="1">
        <f t="shared" si="2"/>
        <v>50</v>
      </c>
      <c r="C60" s="6"/>
      <c r="D60" s="6"/>
      <c r="E60" s="123"/>
      <c r="F60" s="123" t="s">
        <v>114</v>
      </c>
      <c r="G60" s="123"/>
      <c r="H60" s="123"/>
      <c r="I60" s="123"/>
      <c r="J60" s="123"/>
      <c r="K60" s="24">
        <v>1</v>
      </c>
      <c r="L60" s="24"/>
      <c r="M60" s="24" t="s">
        <v>148</v>
      </c>
      <c r="N60" s="115" t="s">
        <v>148</v>
      </c>
    </row>
    <row r="61" spans="2:25" ht="13.95" customHeight="1" x14ac:dyDescent="0.2">
      <c r="B61" s="1">
        <f t="shared" si="2"/>
        <v>51</v>
      </c>
      <c r="C61" s="6"/>
      <c r="D61" s="6"/>
      <c r="E61" s="123"/>
      <c r="F61" s="123" t="s">
        <v>182</v>
      </c>
      <c r="G61" s="123"/>
      <c r="H61" s="123"/>
      <c r="I61" s="123"/>
      <c r="J61" s="123"/>
      <c r="K61" s="24" t="s">
        <v>148</v>
      </c>
      <c r="L61" s="24"/>
      <c r="M61" s="24"/>
      <c r="N61" s="115"/>
    </row>
    <row r="62" spans="2:25" ht="13.5" customHeight="1" x14ac:dyDescent="0.2">
      <c r="B62" s="1">
        <f t="shared" si="2"/>
        <v>52</v>
      </c>
      <c r="C62" s="6"/>
      <c r="D62" s="6"/>
      <c r="E62" s="123"/>
      <c r="F62" s="123" t="s">
        <v>34</v>
      </c>
      <c r="G62" s="123"/>
      <c r="H62" s="123"/>
      <c r="I62" s="123"/>
      <c r="J62" s="123"/>
      <c r="K62" s="24"/>
      <c r="L62" s="24"/>
      <c r="M62" s="24"/>
      <c r="N62" s="115" t="s">
        <v>148</v>
      </c>
    </row>
    <row r="63" spans="2:25" ht="13.5" customHeight="1" x14ac:dyDescent="0.2">
      <c r="B63" s="1">
        <f t="shared" si="2"/>
        <v>53</v>
      </c>
      <c r="C63" s="2" t="s">
        <v>132</v>
      </c>
      <c r="D63" s="2" t="s">
        <v>184</v>
      </c>
      <c r="E63" s="123"/>
      <c r="F63" s="123" t="s">
        <v>185</v>
      </c>
      <c r="G63" s="123"/>
      <c r="H63" s="123"/>
      <c r="I63" s="123"/>
      <c r="J63" s="123"/>
      <c r="K63" s="24" t="s">
        <v>148</v>
      </c>
      <c r="L63" s="24"/>
      <c r="M63" s="24"/>
      <c r="N63" s="115"/>
    </row>
    <row r="64" spans="2:25" ht="13.5" customHeight="1" x14ac:dyDescent="0.2">
      <c r="B64" s="1">
        <f t="shared" si="2"/>
        <v>54</v>
      </c>
      <c r="C64" s="6"/>
      <c r="D64" s="2" t="s">
        <v>186</v>
      </c>
      <c r="E64" s="123"/>
      <c r="F64" s="123" t="s">
        <v>187</v>
      </c>
      <c r="G64" s="123"/>
      <c r="H64" s="123"/>
      <c r="I64" s="123"/>
      <c r="J64" s="123"/>
      <c r="K64" s="24" t="s">
        <v>148</v>
      </c>
      <c r="L64" s="24" t="s">
        <v>148</v>
      </c>
      <c r="M64" s="24"/>
      <c r="N64" s="115" t="s">
        <v>148</v>
      </c>
    </row>
    <row r="65" spans="2:24" ht="13.5" customHeight="1" x14ac:dyDescent="0.2">
      <c r="B65" s="1">
        <f t="shared" si="2"/>
        <v>55</v>
      </c>
      <c r="C65" s="6"/>
      <c r="D65" s="2" t="s">
        <v>35</v>
      </c>
      <c r="E65" s="123"/>
      <c r="F65" s="123" t="s">
        <v>112</v>
      </c>
      <c r="G65" s="123"/>
      <c r="H65" s="123"/>
      <c r="I65" s="123"/>
      <c r="J65" s="123"/>
      <c r="K65" s="24">
        <v>1</v>
      </c>
      <c r="L65" s="24">
        <v>1</v>
      </c>
      <c r="M65" s="24">
        <v>2</v>
      </c>
      <c r="N65" s="115">
        <v>2</v>
      </c>
    </row>
    <row r="66" spans="2:24" ht="13.5" customHeight="1" x14ac:dyDescent="0.2">
      <c r="B66" s="1">
        <f t="shared" si="2"/>
        <v>56</v>
      </c>
      <c r="C66" s="6"/>
      <c r="D66" s="7"/>
      <c r="E66" s="123"/>
      <c r="F66" s="123" t="s">
        <v>36</v>
      </c>
      <c r="G66" s="123"/>
      <c r="H66" s="123"/>
      <c r="I66" s="123"/>
      <c r="J66" s="123"/>
      <c r="K66" s="24"/>
      <c r="L66" s="24">
        <v>25</v>
      </c>
      <c r="M66" s="24"/>
      <c r="N66" s="115"/>
    </row>
    <row r="67" spans="2:24" ht="13.5" customHeight="1" x14ac:dyDescent="0.2">
      <c r="B67" s="1">
        <f t="shared" si="2"/>
        <v>57</v>
      </c>
      <c r="C67" s="7"/>
      <c r="D67" s="8" t="s">
        <v>37</v>
      </c>
      <c r="E67" s="123"/>
      <c r="F67" s="123" t="s">
        <v>38</v>
      </c>
      <c r="G67" s="123"/>
      <c r="H67" s="123"/>
      <c r="I67" s="123"/>
      <c r="J67" s="123"/>
      <c r="K67" s="24" t="s">
        <v>148</v>
      </c>
      <c r="L67" s="24">
        <v>25</v>
      </c>
      <c r="M67" s="24">
        <v>25</v>
      </c>
      <c r="N67" s="115" t="s">
        <v>148</v>
      </c>
    </row>
    <row r="68" spans="2:24" ht="13.5" customHeight="1" x14ac:dyDescent="0.2">
      <c r="B68" s="1">
        <f t="shared" si="2"/>
        <v>58</v>
      </c>
      <c r="C68" s="2" t="s">
        <v>0</v>
      </c>
      <c r="D68" s="8" t="s">
        <v>39</v>
      </c>
      <c r="E68" s="123"/>
      <c r="F68" s="123" t="s">
        <v>40</v>
      </c>
      <c r="G68" s="123"/>
      <c r="H68" s="123"/>
      <c r="I68" s="123"/>
      <c r="J68" s="123"/>
      <c r="K68" s="24"/>
      <c r="L68" s="24"/>
      <c r="M68" s="24"/>
      <c r="N68" s="115" t="s">
        <v>148</v>
      </c>
      <c r="U68">
        <f>COUNTA(K57:K68)</f>
        <v>8</v>
      </c>
      <c r="V68">
        <f>COUNTA(L57:L68)</f>
        <v>6</v>
      </c>
      <c r="W68">
        <f>COUNTA(M57:M68)</f>
        <v>5</v>
      </c>
      <c r="X68">
        <f>COUNTA(N57:N68)</f>
        <v>9</v>
      </c>
    </row>
    <row r="69" spans="2:24" ht="13.5" customHeight="1" x14ac:dyDescent="0.2">
      <c r="B69" s="1">
        <f t="shared" si="2"/>
        <v>59</v>
      </c>
      <c r="C69" s="152" t="s">
        <v>41</v>
      </c>
      <c r="D69" s="153"/>
      <c r="E69" s="123"/>
      <c r="F69" s="123" t="s">
        <v>42</v>
      </c>
      <c r="G69" s="123"/>
      <c r="H69" s="123"/>
      <c r="I69" s="123"/>
      <c r="J69" s="123"/>
      <c r="K69" s="24">
        <v>100</v>
      </c>
      <c r="L69" s="24">
        <v>175</v>
      </c>
      <c r="M69" s="24">
        <v>175</v>
      </c>
      <c r="N69" s="115">
        <v>125</v>
      </c>
    </row>
    <row r="70" spans="2:24" ht="13.5" customHeight="1" x14ac:dyDescent="0.2">
      <c r="B70" s="1">
        <f t="shared" si="2"/>
        <v>60</v>
      </c>
      <c r="C70" s="3"/>
      <c r="D70" s="82"/>
      <c r="E70" s="123"/>
      <c r="F70" s="123" t="s">
        <v>43</v>
      </c>
      <c r="G70" s="123"/>
      <c r="H70" s="123"/>
      <c r="I70" s="123"/>
      <c r="J70" s="123"/>
      <c r="K70" s="24">
        <v>200</v>
      </c>
      <c r="L70" s="24">
        <v>175</v>
      </c>
      <c r="M70" s="24">
        <v>250</v>
      </c>
      <c r="N70" s="115">
        <v>125</v>
      </c>
    </row>
    <row r="71" spans="2:24" ht="13.95" customHeight="1" thickBot="1" x14ac:dyDescent="0.25">
      <c r="B71" s="1">
        <f t="shared" si="2"/>
        <v>61</v>
      </c>
      <c r="C71" s="3"/>
      <c r="D71" s="82"/>
      <c r="E71" s="123"/>
      <c r="F71" s="123" t="s">
        <v>74</v>
      </c>
      <c r="G71" s="123"/>
      <c r="H71" s="123"/>
      <c r="I71" s="123"/>
      <c r="J71" s="123"/>
      <c r="K71" s="24">
        <v>125</v>
      </c>
      <c r="L71" s="24">
        <v>400</v>
      </c>
      <c r="M71" s="24">
        <v>625</v>
      </c>
      <c r="N71" s="117">
        <v>700</v>
      </c>
    </row>
    <row r="72" spans="2:24" ht="13.95" customHeight="1" x14ac:dyDescent="0.2">
      <c r="B72" s="83"/>
      <c r="C72" s="84"/>
      <c r="D72" s="84"/>
      <c r="E72" s="23"/>
      <c r="F72" s="23"/>
      <c r="G72" s="23"/>
      <c r="H72" s="23"/>
      <c r="I72" s="23"/>
      <c r="J72" s="23"/>
      <c r="K72" s="23"/>
      <c r="L72" s="23"/>
      <c r="M72" s="23"/>
      <c r="N72" s="23"/>
      <c r="U72">
        <f>COUNTA(K11:K71)</f>
        <v>36</v>
      </c>
      <c r="V72">
        <f>COUNTA(L11:L71)</f>
        <v>39</v>
      </c>
      <c r="W72">
        <f>COUNTA(M11:M71)</f>
        <v>37</v>
      </c>
      <c r="X72">
        <f>COUNTA(N11:N71)</f>
        <v>42</v>
      </c>
    </row>
    <row r="73" spans="2:24" ht="18" customHeight="1" x14ac:dyDescent="0.2"/>
    <row r="74" spans="2:24" ht="18" customHeight="1" x14ac:dyDescent="0.2">
      <c r="B74" s="64"/>
    </row>
    <row r="75" spans="2:24" ht="9" customHeight="1" thickBot="1" x14ac:dyDescent="0.25"/>
    <row r="76" spans="2:24" ht="18" customHeight="1" x14ac:dyDescent="0.2">
      <c r="B76" s="65"/>
      <c r="C76" s="66"/>
      <c r="D76" s="148" t="s">
        <v>1</v>
      </c>
      <c r="E76" s="148"/>
      <c r="F76" s="148"/>
      <c r="G76" s="148"/>
      <c r="H76" s="66"/>
      <c r="I76" s="66"/>
      <c r="J76" s="67"/>
      <c r="K76" s="28" t="s">
        <v>62</v>
      </c>
      <c r="L76" s="28" t="s">
        <v>63</v>
      </c>
      <c r="M76" s="28" t="s">
        <v>64</v>
      </c>
      <c r="N76" s="51" t="s">
        <v>65</v>
      </c>
      <c r="U76">
        <f>SUM(U11:U16,K17:K71)</f>
        <v>25609</v>
      </c>
      <c r="V76">
        <f>SUM(V11:V16,L17:L71)</f>
        <v>10472</v>
      </c>
      <c r="W76">
        <f>SUM(W11:W16,M17:M71)</f>
        <v>13931</v>
      </c>
      <c r="X76">
        <f>SUM(X11:X16,N17:N71)</f>
        <v>10833</v>
      </c>
    </row>
    <row r="77" spans="2:24" ht="18" customHeight="1" thickBot="1" x14ac:dyDescent="0.25">
      <c r="B77" s="73"/>
      <c r="C77" s="9"/>
      <c r="D77" s="147" t="s">
        <v>2</v>
      </c>
      <c r="E77" s="147"/>
      <c r="F77" s="147"/>
      <c r="G77" s="147"/>
      <c r="H77" s="9"/>
      <c r="I77" s="9"/>
      <c r="J77" s="75"/>
      <c r="K77" s="31" t="str">
        <f>K5</f>
        <v>2023.2.16</v>
      </c>
      <c r="L77" s="31" t="str">
        <f>L5</f>
        <v>2023.2.16</v>
      </c>
      <c r="M77" s="31" t="str">
        <f>M5</f>
        <v>2023.2.16</v>
      </c>
      <c r="N77" s="50" t="str">
        <f>N5</f>
        <v>2023.2.16</v>
      </c>
    </row>
    <row r="78" spans="2:24" ht="19.95" customHeight="1" thickTop="1" x14ac:dyDescent="0.2">
      <c r="B78" s="154" t="s">
        <v>45</v>
      </c>
      <c r="C78" s="155"/>
      <c r="D78" s="155"/>
      <c r="E78" s="155"/>
      <c r="F78" s="155"/>
      <c r="G78" s="155"/>
      <c r="H78" s="155"/>
      <c r="I78" s="155"/>
      <c r="J78" s="80"/>
      <c r="K78" s="32">
        <f>SUM(K79:K87)</f>
        <v>25609</v>
      </c>
      <c r="L78" s="32">
        <f>SUM(L79:L87)</f>
        <v>10472</v>
      </c>
      <c r="M78" s="32">
        <f>SUM(M79:M87)</f>
        <v>13931</v>
      </c>
      <c r="N78" s="143">
        <f>SUM(N79:N87)</f>
        <v>10833</v>
      </c>
    </row>
    <row r="79" spans="2:24" ht="13.95" customHeight="1" x14ac:dyDescent="0.2">
      <c r="B79" s="156" t="s">
        <v>46</v>
      </c>
      <c r="C79" s="157"/>
      <c r="D79" s="158"/>
      <c r="E79" s="12"/>
      <c r="F79" s="13"/>
      <c r="G79" s="149" t="s">
        <v>13</v>
      </c>
      <c r="H79" s="149"/>
      <c r="I79" s="13"/>
      <c r="J79" s="14"/>
      <c r="K79" s="4">
        <f>SUM(U$11:U$16)</f>
        <v>440</v>
      </c>
      <c r="L79" s="4">
        <f>SUM(V$11:V$16)</f>
        <v>70</v>
      </c>
      <c r="M79" s="4">
        <f>SUM(W$11:W$16)</f>
        <v>73</v>
      </c>
      <c r="N79" s="5">
        <f>SUM(X$11:X$16)</f>
        <v>145</v>
      </c>
    </row>
    <row r="80" spans="2:24" ht="13.95" customHeight="1" x14ac:dyDescent="0.2">
      <c r="B80" s="86"/>
      <c r="C80" s="64"/>
      <c r="D80" s="87"/>
      <c r="E80" s="15"/>
      <c r="F80" s="123"/>
      <c r="G80" s="149" t="s">
        <v>25</v>
      </c>
      <c r="H80" s="149"/>
      <c r="I80" s="119"/>
      <c r="J80" s="16"/>
      <c r="K80" s="4">
        <f>SUM(K$17)</f>
        <v>850</v>
      </c>
      <c r="L80" s="4">
        <f>SUM(L$17)</f>
        <v>25</v>
      </c>
      <c r="M80" s="4">
        <f>SUM(M$17)</f>
        <v>100</v>
      </c>
      <c r="N80" s="5">
        <f>SUM(N$17)</f>
        <v>450</v>
      </c>
    </row>
    <row r="81" spans="2:14" ht="13.95" customHeight="1" x14ac:dyDescent="0.2">
      <c r="B81" s="86"/>
      <c r="C81" s="64"/>
      <c r="D81" s="87"/>
      <c r="E81" s="15"/>
      <c r="F81" s="123"/>
      <c r="G81" s="149" t="s">
        <v>27</v>
      </c>
      <c r="H81" s="149"/>
      <c r="I81" s="13"/>
      <c r="J81" s="14"/>
      <c r="K81" s="4">
        <f>SUM(K$18:K$18)</f>
        <v>25</v>
      </c>
      <c r="L81" s="4">
        <f>SUM(L$18:L$18)</f>
        <v>25</v>
      </c>
      <c r="M81" s="4">
        <f>SUM(M$18:M$18)</f>
        <v>25</v>
      </c>
      <c r="N81" s="5">
        <f>SUM(N$18:N$18)</f>
        <v>100</v>
      </c>
    </row>
    <row r="82" spans="2:14" ht="13.95" customHeight="1" x14ac:dyDescent="0.2">
      <c r="B82" s="86"/>
      <c r="C82" s="64"/>
      <c r="D82" s="87"/>
      <c r="E82" s="15"/>
      <c r="F82" s="123"/>
      <c r="G82" s="149" t="s">
        <v>79</v>
      </c>
      <c r="H82" s="149"/>
      <c r="I82" s="13"/>
      <c r="J82" s="14"/>
      <c r="K82" s="4">
        <f>SUM(K$19:K$20)</f>
        <v>0</v>
      </c>
      <c r="L82" s="4">
        <f>SUM(L$19:L$20)</f>
        <v>0</v>
      </c>
      <c r="M82" s="4">
        <f>SUM(M$19:M$20)</f>
        <v>0</v>
      </c>
      <c r="N82" s="5">
        <f>SUM(N$19:N$20)</f>
        <v>0</v>
      </c>
    </row>
    <row r="83" spans="2:14" ht="13.95" customHeight="1" x14ac:dyDescent="0.2">
      <c r="B83" s="86"/>
      <c r="C83" s="64"/>
      <c r="D83" s="87"/>
      <c r="E83" s="15"/>
      <c r="F83" s="123"/>
      <c r="G83" s="149" t="s">
        <v>80</v>
      </c>
      <c r="H83" s="149"/>
      <c r="I83" s="13"/>
      <c r="J83" s="14"/>
      <c r="K83" s="4">
        <f>SUM(K21:K35)</f>
        <v>22450</v>
      </c>
      <c r="L83" s="4">
        <f>SUM(L$21:L$35)</f>
        <v>9143</v>
      </c>
      <c r="M83" s="4">
        <f>SUM(M$21:M$35)</f>
        <v>11954</v>
      </c>
      <c r="N83" s="5">
        <f>SUM(N$21:N$35)</f>
        <v>7100</v>
      </c>
    </row>
    <row r="84" spans="2:14" ht="13.95" customHeight="1" x14ac:dyDescent="0.2">
      <c r="B84" s="86"/>
      <c r="C84" s="64"/>
      <c r="D84" s="87"/>
      <c r="E84" s="15"/>
      <c r="F84" s="123"/>
      <c r="G84" s="149" t="s">
        <v>77</v>
      </c>
      <c r="H84" s="149"/>
      <c r="I84" s="13"/>
      <c r="J84" s="14"/>
      <c r="K84" s="4">
        <f>SUM(K$36:K$37)</f>
        <v>0</v>
      </c>
      <c r="L84" s="4">
        <f>SUM(L$36:L$37)</f>
        <v>25</v>
      </c>
      <c r="M84" s="4">
        <f>SUM(M$36:M$37)</f>
        <v>0</v>
      </c>
      <c r="N84" s="5">
        <f>SUM(N$36:N$37)</f>
        <v>0</v>
      </c>
    </row>
    <row r="85" spans="2:14" ht="13.95" customHeight="1" x14ac:dyDescent="0.2">
      <c r="B85" s="86"/>
      <c r="C85" s="64"/>
      <c r="D85" s="87"/>
      <c r="E85" s="15"/>
      <c r="F85" s="123"/>
      <c r="G85" s="149" t="s">
        <v>28</v>
      </c>
      <c r="H85" s="149"/>
      <c r="I85" s="13"/>
      <c r="J85" s="14"/>
      <c r="K85" s="4">
        <f>SUM(K$38:K$56)</f>
        <v>1416</v>
      </c>
      <c r="L85" s="4">
        <f>SUM(L$38:L$56)</f>
        <v>383</v>
      </c>
      <c r="M85" s="4">
        <f>SUM(M$38:M$56)</f>
        <v>700</v>
      </c>
      <c r="N85" s="5">
        <f>SUM(N$38:N$56)</f>
        <v>2083</v>
      </c>
    </row>
    <row r="86" spans="2:14" ht="13.95" customHeight="1" x14ac:dyDescent="0.2">
      <c r="B86" s="86"/>
      <c r="C86" s="64"/>
      <c r="D86" s="87"/>
      <c r="E86" s="15"/>
      <c r="F86" s="123"/>
      <c r="G86" s="149" t="s">
        <v>47</v>
      </c>
      <c r="H86" s="149"/>
      <c r="I86" s="13"/>
      <c r="J86" s="14"/>
      <c r="K86" s="4">
        <f>SUM(K$69:K$70)</f>
        <v>300</v>
      </c>
      <c r="L86" s="4">
        <f t="shared" ref="L86:N86" si="5">SUM(L$69:L$70)</f>
        <v>350</v>
      </c>
      <c r="M86" s="4">
        <f t="shared" si="5"/>
        <v>425</v>
      </c>
      <c r="N86" s="5">
        <f t="shared" si="5"/>
        <v>250</v>
      </c>
    </row>
    <row r="87" spans="2:14" ht="13.95" customHeight="1" thickBot="1" x14ac:dyDescent="0.25">
      <c r="B87" s="88"/>
      <c r="C87" s="89"/>
      <c r="D87" s="90"/>
      <c r="E87" s="17"/>
      <c r="F87" s="9"/>
      <c r="G87" s="147" t="s">
        <v>44</v>
      </c>
      <c r="H87" s="147"/>
      <c r="I87" s="18"/>
      <c r="J87" s="19"/>
      <c r="K87" s="10">
        <f>SUM(K$57:K$68,K$71)</f>
        <v>128</v>
      </c>
      <c r="L87" s="10">
        <f>SUM(L$57:L$68,L$71)</f>
        <v>451</v>
      </c>
      <c r="M87" s="10">
        <f>SUM(M$57:M$68,M$71)</f>
        <v>654</v>
      </c>
      <c r="N87" s="11">
        <f>SUM(N$57:N$68,N$71)</f>
        <v>705</v>
      </c>
    </row>
    <row r="88" spans="2:14" ht="18" customHeight="1" thickTop="1" x14ac:dyDescent="0.2">
      <c r="B88" s="159" t="s">
        <v>48</v>
      </c>
      <c r="C88" s="160"/>
      <c r="D88" s="161"/>
      <c r="E88" s="91"/>
      <c r="F88" s="120"/>
      <c r="G88" s="162" t="s">
        <v>49</v>
      </c>
      <c r="H88" s="162"/>
      <c r="I88" s="120"/>
      <c r="J88" s="121"/>
      <c r="K88" s="35" t="s">
        <v>50</v>
      </c>
      <c r="L88" s="41"/>
      <c r="M88" s="41"/>
      <c r="N88" s="53"/>
    </row>
    <row r="89" spans="2:14" ht="18" customHeight="1" x14ac:dyDescent="0.2">
      <c r="B89" s="92"/>
      <c r="C89" s="93"/>
      <c r="D89" s="93"/>
      <c r="E89" s="94"/>
      <c r="F89" s="95"/>
      <c r="G89" s="96"/>
      <c r="H89" s="96"/>
      <c r="I89" s="95"/>
      <c r="J89" s="97"/>
      <c r="K89" s="36" t="s">
        <v>51</v>
      </c>
      <c r="L89" s="42"/>
      <c r="M89" s="42"/>
      <c r="N89" s="45"/>
    </row>
    <row r="90" spans="2:14" ht="18" customHeight="1" x14ac:dyDescent="0.2">
      <c r="B90" s="86"/>
      <c r="C90" s="64"/>
      <c r="D90" s="64"/>
      <c r="E90" s="98"/>
      <c r="F90" s="22"/>
      <c r="G90" s="163" t="s">
        <v>52</v>
      </c>
      <c r="H90" s="163"/>
      <c r="I90" s="118"/>
      <c r="J90" s="122"/>
      <c r="K90" s="37" t="s">
        <v>53</v>
      </c>
      <c r="L90" s="43"/>
      <c r="M90" s="47"/>
      <c r="N90" s="43"/>
    </row>
    <row r="91" spans="2:14" ht="18" customHeight="1" x14ac:dyDescent="0.2">
      <c r="B91" s="86"/>
      <c r="C91" s="64"/>
      <c r="D91" s="64"/>
      <c r="E91" s="99"/>
      <c r="F91" s="64"/>
      <c r="G91" s="100"/>
      <c r="H91" s="100"/>
      <c r="I91" s="93"/>
      <c r="J91" s="101"/>
      <c r="K91" s="38" t="s">
        <v>89</v>
      </c>
      <c r="L91" s="44"/>
      <c r="M91" s="26"/>
      <c r="N91" s="44"/>
    </row>
    <row r="92" spans="2:14" ht="18" customHeight="1" x14ac:dyDescent="0.2">
      <c r="B92" s="86"/>
      <c r="C92" s="64"/>
      <c r="D92" s="64"/>
      <c r="E92" s="99"/>
      <c r="F92" s="64"/>
      <c r="G92" s="100"/>
      <c r="H92" s="100"/>
      <c r="I92" s="93"/>
      <c r="J92" s="101"/>
      <c r="K92" s="38" t="s">
        <v>82</v>
      </c>
      <c r="L92" s="42"/>
      <c r="M92" s="26"/>
      <c r="N92" s="44"/>
    </row>
    <row r="93" spans="2:14" ht="18" customHeight="1" x14ac:dyDescent="0.2">
      <c r="B93" s="86"/>
      <c r="C93" s="64"/>
      <c r="D93" s="64"/>
      <c r="E93" s="98"/>
      <c r="F93" s="22"/>
      <c r="G93" s="163" t="s">
        <v>54</v>
      </c>
      <c r="H93" s="163"/>
      <c r="I93" s="118"/>
      <c r="J93" s="122"/>
      <c r="K93" s="37" t="s">
        <v>93</v>
      </c>
      <c r="L93" s="43"/>
      <c r="M93" s="47"/>
      <c r="N93" s="43"/>
    </row>
    <row r="94" spans="2:14" ht="18" customHeight="1" x14ac:dyDescent="0.2">
      <c r="B94" s="86"/>
      <c r="C94" s="64"/>
      <c r="D94" s="64"/>
      <c r="E94" s="99"/>
      <c r="F94" s="64"/>
      <c r="G94" s="100"/>
      <c r="H94" s="100"/>
      <c r="I94" s="93"/>
      <c r="J94" s="101"/>
      <c r="K94" s="38" t="s">
        <v>90</v>
      </c>
      <c r="L94" s="44"/>
      <c r="M94" s="26"/>
      <c r="N94" s="44"/>
    </row>
    <row r="95" spans="2:14" ht="18" customHeight="1" x14ac:dyDescent="0.2">
      <c r="B95" s="86"/>
      <c r="C95" s="64"/>
      <c r="D95" s="64"/>
      <c r="E95" s="99"/>
      <c r="F95" s="64"/>
      <c r="G95" s="100"/>
      <c r="H95" s="100"/>
      <c r="I95" s="93"/>
      <c r="J95" s="101"/>
      <c r="K95" s="38" t="s">
        <v>91</v>
      </c>
      <c r="L95" s="44"/>
      <c r="M95" s="44"/>
      <c r="N95" s="44"/>
    </row>
    <row r="96" spans="2:14" ht="18" customHeight="1" x14ac:dyDescent="0.2">
      <c r="B96" s="86"/>
      <c r="C96" s="64"/>
      <c r="D96" s="64"/>
      <c r="E96" s="78"/>
      <c r="F96" s="79"/>
      <c r="G96" s="96"/>
      <c r="H96" s="96"/>
      <c r="I96" s="95"/>
      <c r="J96" s="97"/>
      <c r="K96" s="38" t="s">
        <v>92</v>
      </c>
      <c r="L96" s="45"/>
      <c r="M96" s="42"/>
      <c r="N96" s="45"/>
    </row>
    <row r="97" spans="2:14" ht="18" customHeight="1" x14ac:dyDescent="0.2">
      <c r="B97" s="102"/>
      <c r="C97" s="79"/>
      <c r="D97" s="79"/>
      <c r="E97" s="15"/>
      <c r="F97" s="123"/>
      <c r="G97" s="149" t="s">
        <v>55</v>
      </c>
      <c r="H97" s="149"/>
      <c r="I97" s="13"/>
      <c r="J97" s="14"/>
      <c r="K97" s="27" t="s">
        <v>161</v>
      </c>
      <c r="L97" s="46"/>
      <c r="M97" s="48"/>
      <c r="N97" s="46"/>
    </row>
    <row r="98" spans="2:14" ht="18" customHeight="1" x14ac:dyDescent="0.2">
      <c r="B98" s="156" t="s">
        <v>56</v>
      </c>
      <c r="C98" s="157"/>
      <c r="D98" s="157"/>
      <c r="E98" s="22"/>
      <c r="F98" s="22"/>
      <c r="G98" s="22"/>
      <c r="H98" s="22"/>
      <c r="I98" s="22"/>
      <c r="J98" s="22"/>
      <c r="K98" s="22"/>
      <c r="L98" s="22"/>
      <c r="M98" s="22"/>
      <c r="N98" s="54"/>
    </row>
    <row r="99" spans="2:14" ht="14.1" customHeight="1" x14ac:dyDescent="0.2">
      <c r="B99" s="103"/>
      <c r="C99" s="39" t="s">
        <v>57</v>
      </c>
      <c r="D99" s="104"/>
      <c r="E99" s="39"/>
      <c r="F99" s="39"/>
      <c r="G99" s="39"/>
      <c r="H99" s="39"/>
      <c r="I99" s="39"/>
      <c r="J99" s="39"/>
      <c r="K99" s="39"/>
      <c r="L99" s="39"/>
      <c r="M99" s="39"/>
      <c r="N99" s="55"/>
    </row>
    <row r="100" spans="2:14" ht="14.1" customHeight="1" x14ac:dyDescent="0.2">
      <c r="B100" s="103"/>
      <c r="C100" s="39" t="s">
        <v>58</v>
      </c>
      <c r="D100" s="104"/>
      <c r="E100" s="39"/>
      <c r="F100" s="39"/>
      <c r="G100" s="39"/>
      <c r="H100" s="39"/>
      <c r="I100" s="39"/>
      <c r="J100" s="39"/>
      <c r="K100" s="39"/>
      <c r="L100" s="39"/>
      <c r="M100" s="39"/>
      <c r="N100" s="55"/>
    </row>
    <row r="101" spans="2:14" ht="14.1" customHeight="1" x14ac:dyDescent="0.2">
      <c r="B101" s="103"/>
      <c r="C101" s="39" t="s">
        <v>59</v>
      </c>
      <c r="D101" s="104"/>
      <c r="E101" s="39"/>
      <c r="F101" s="39"/>
      <c r="G101" s="39"/>
      <c r="H101" s="39"/>
      <c r="I101" s="39"/>
      <c r="J101" s="39"/>
      <c r="K101" s="39"/>
      <c r="L101" s="39"/>
      <c r="M101" s="39"/>
      <c r="N101" s="55"/>
    </row>
    <row r="102" spans="2:14" ht="14.1" customHeight="1" x14ac:dyDescent="0.2">
      <c r="B102" s="103"/>
      <c r="C102" s="39" t="s">
        <v>122</v>
      </c>
      <c r="D102" s="104"/>
      <c r="E102" s="39"/>
      <c r="F102" s="39"/>
      <c r="G102" s="39"/>
      <c r="H102" s="39"/>
      <c r="I102" s="39"/>
      <c r="J102" s="39"/>
      <c r="K102" s="39"/>
      <c r="L102" s="39"/>
      <c r="M102" s="39"/>
      <c r="N102" s="55"/>
    </row>
    <row r="103" spans="2:14" ht="14.1" customHeight="1" x14ac:dyDescent="0.2">
      <c r="B103" s="105"/>
      <c r="C103" s="39" t="s">
        <v>123</v>
      </c>
      <c r="D103" s="39"/>
      <c r="E103" s="39"/>
      <c r="F103" s="39"/>
      <c r="G103" s="39"/>
      <c r="H103" s="39"/>
      <c r="I103" s="39"/>
      <c r="J103" s="39"/>
      <c r="K103" s="39"/>
      <c r="L103" s="39"/>
      <c r="M103" s="39"/>
      <c r="N103" s="55"/>
    </row>
    <row r="104" spans="2:14" ht="14.1" customHeight="1" x14ac:dyDescent="0.2">
      <c r="B104" s="105"/>
      <c r="C104" s="39" t="s">
        <v>119</v>
      </c>
      <c r="D104" s="39"/>
      <c r="E104" s="39"/>
      <c r="F104" s="39"/>
      <c r="G104" s="39"/>
      <c r="H104" s="39"/>
      <c r="I104" s="39"/>
      <c r="J104" s="39"/>
      <c r="K104" s="39"/>
      <c r="L104" s="39"/>
      <c r="M104" s="39"/>
      <c r="N104" s="55"/>
    </row>
    <row r="105" spans="2:14" ht="14.1" customHeight="1" x14ac:dyDescent="0.2">
      <c r="B105" s="105"/>
      <c r="C105" s="39" t="s">
        <v>87</v>
      </c>
      <c r="D105" s="39"/>
      <c r="E105" s="39"/>
      <c r="F105" s="39"/>
      <c r="G105" s="39"/>
      <c r="H105" s="39"/>
      <c r="I105" s="39"/>
      <c r="J105" s="39"/>
      <c r="K105" s="39"/>
      <c r="L105" s="39"/>
      <c r="M105" s="39"/>
      <c r="N105" s="55"/>
    </row>
    <row r="106" spans="2:14" ht="14.1" customHeight="1" x14ac:dyDescent="0.2">
      <c r="B106" s="105"/>
      <c r="C106" s="39" t="s">
        <v>88</v>
      </c>
      <c r="D106" s="39"/>
      <c r="E106" s="39"/>
      <c r="F106" s="39"/>
      <c r="G106" s="39"/>
      <c r="H106" s="39"/>
      <c r="I106" s="39"/>
      <c r="J106" s="39"/>
      <c r="K106" s="39"/>
      <c r="L106" s="39"/>
      <c r="M106" s="39"/>
      <c r="N106" s="55"/>
    </row>
    <row r="107" spans="2:14" ht="14.1" customHeight="1" x14ac:dyDescent="0.2">
      <c r="B107" s="105"/>
      <c r="C107" s="39" t="s">
        <v>78</v>
      </c>
      <c r="D107" s="39"/>
      <c r="E107" s="39"/>
      <c r="F107" s="39"/>
      <c r="G107" s="39"/>
      <c r="H107" s="39"/>
      <c r="I107" s="39"/>
      <c r="J107" s="39"/>
      <c r="K107" s="39"/>
      <c r="L107" s="39"/>
      <c r="M107" s="39"/>
      <c r="N107" s="55"/>
    </row>
    <row r="108" spans="2:14" ht="14.1" customHeight="1" x14ac:dyDescent="0.2">
      <c r="B108" s="105"/>
      <c r="C108" s="39" t="s">
        <v>128</v>
      </c>
      <c r="D108" s="39"/>
      <c r="E108" s="39"/>
      <c r="F108" s="39"/>
      <c r="G108" s="39"/>
      <c r="H108" s="39"/>
      <c r="I108" s="39"/>
      <c r="J108" s="39"/>
      <c r="K108" s="39"/>
      <c r="L108" s="39"/>
      <c r="M108" s="39"/>
      <c r="N108" s="55"/>
    </row>
    <row r="109" spans="2:14" ht="14.1" customHeight="1" x14ac:dyDescent="0.2">
      <c r="B109" s="105"/>
      <c r="C109" s="39" t="s">
        <v>124</v>
      </c>
      <c r="D109" s="39"/>
      <c r="E109" s="39"/>
      <c r="F109" s="39"/>
      <c r="G109" s="39"/>
      <c r="H109" s="39"/>
      <c r="I109" s="39"/>
      <c r="J109" s="39"/>
      <c r="K109" s="39"/>
      <c r="L109" s="39"/>
      <c r="M109" s="39"/>
      <c r="N109" s="55"/>
    </row>
    <row r="110" spans="2:14" ht="14.1" customHeight="1" x14ac:dyDescent="0.2">
      <c r="B110" s="105"/>
      <c r="C110" s="39" t="s">
        <v>125</v>
      </c>
      <c r="D110" s="39"/>
      <c r="E110" s="39"/>
      <c r="F110" s="39"/>
      <c r="G110" s="39"/>
      <c r="H110" s="39"/>
      <c r="I110" s="39"/>
      <c r="J110" s="39"/>
      <c r="K110" s="39"/>
      <c r="L110" s="39"/>
      <c r="M110" s="39"/>
      <c r="N110" s="55"/>
    </row>
    <row r="111" spans="2:14" ht="14.1" customHeight="1" x14ac:dyDescent="0.2">
      <c r="B111" s="105"/>
      <c r="C111" s="39" t="s">
        <v>126</v>
      </c>
      <c r="D111" s="39"/>
      <c r="E111" s="39"/>
      <c r="F111" s="39"/>
      <c r="G111" s="39"/>
      <c r="H111" s="39"/>
      <c r="I111" s="39"/>
      <c r="J111" s="39"/>
      <c r="K111" s="39"/>
      <c r="L111" s="39"/>
      <c r="M111" s="39"/>
      <c r="N111" s="55"/>
    </row>
    <row r="112" spans="2:14" ht="14.1" customHeight="1" x14ac:dyDescent="0.2">
      <c r="B112" s="105"/>
      <c r="C112" s="39" t="s">
        <v>115</v>
      </c>
      <c r="D112" s="39"/>
      <c r="E112" s="39"/>
      <c r="F112" s="39"/>
      <c r="G112" s="39"/>
      <c r="H112" s="39"/>
      <c r="I112" s="39"/>
      <c r="J112" s="39"/>
      <c r="K112" s="39"/>
      <c r="L112" s="39"/>
      <c r="M112" s="39"/>
      <c r="N112" s="55"/>
    </row>
    <row r="113" spans="2:14" ht="14.1" customHeight="1" x14ac:dyDescent="0.2">
      <c r="B113" s="105"/>
      <c r="C113" s="39" t="s">
        <v>127</v>
      </c>
      <c r="D113" s="39"/>
      <c r="E113" s="39"/>
      <c r="F113" s="39"/>
      <c r="G113" s="39"/>
      <c r="H113" s="39"/>
      <c r="I113" s="39"/>
      <c r="J113" s="39"/>
      <c r="K113" s="39"/>
      <c r="L113" s="39"/>
      <c r="M113" s="39"/>
      <c r="N113" s="55"/>
    </row>
    <row r="114" spans="2:14" ht="14.1" customHeight="1" x14ac:dyDescent="0.2">
      <c r="B114" s="105"/>
      <c r="C114" s="39" t="s">
        <v>188</v>
      </c>
      <c r="D114" s="39"/>
      <c r="E114" s="39"/>
      <c r="F114" s="39"/>
      <c r="G114" s="39"/>
      <c r="H114" s="39"/>
      <c r="I114" s="39"/>
      <c r="J114" s="39"/>
      <c r="K114" s="39"/>
      <c r="L114" s="39"/>
      <c r="M114" s="39"/>
      <c r="N114" s="55"/>
    </row>
    <row r="115" spans="2:14" ht="14.1" customHeight="1" x14ac:dyDescent="0.2">
      <c r="B115" s="105"/>
      <c r="C115" s="39" t="s">
        <v>121</v>
      </c>
      <c r="D115" s="39"/>
      <c r="E115" s="39"/>
      <c r="F115" s="39"/>
      <c r="G115" s="39"/>
      <c r="H115" s="39"/>
      <c r="I115" s="39"/>
      <c r="J115" s="39"/>
      <c r="K115" s="39"/>
      <c r="L115" s="39"/>
      <c r="M115" s="39"/>
      <c r="N115" s="55"/>
    </row>
    <row r="116" spans="2:14" x14ac:dyDescent="0.2">
      <c r="B116" s="106"/>
      <c r="C116" s="39" t="s">
        <v>134</v>
      </c>
      <c r="N116" s="63"/>
    </row>
    <row r="117" spans="2:14" x14ac:dyDescent="0.2">
      <c r="B117" s="106"/>
      <c r="C117" s="39" t="s">
        <v>130</v>
      </c>
      <c r="N117" s="63"/>
    </row>
    <row r="118" spans="2:14" ht="14.1" customHeight="1" x14ac:dyDescent="0.2">
      <c r="B118" s="105"/>
      <c r="C118" s="39" t="s">
        <v>104</v>
      </c>
      <c r="D118" s="39"/>
      <c r="E118" s="39"/>
      <c r="F118" s="39"/>
      <c r="G118" s="39"/>
      <c r="H118" s="39"/>
      <c r="I118" s="39"/>
      <c r="J118" s="39"/>
      <c r="K118" s="39"/>
      <c r="L118" s="39"/>
      <c r="M118" s="39"/>
      <c r="N118" s="55"/>
    </row>
    <row r="119" spans="2:14" ht="18" customHeight="1" x14ac:dyDescent="0.2">
      <c r="B119" s="105"/>
      <c r="C119" s="39" t="s">
        <v>60</v>
      </c>
      <c r="D119" s="39"/>
      <c r="E119" s="39"/>
      <c r="F119" s="39"/>
      <c r="G119" s="39"/>
      <c r="H119" s="39"/>
      <c r="I119" s="39"/>
      <c r="J119" s="39"/>
      <c r="K119" s="39"/>
      <c r="L119" s="39"/>
      <c r="M119" s="39"/>
      <c r="N119" s="55"/>
    </row>
    <row r="120" spans="2:14" x14ac:dyDescent="0.2">
      <c r="B120" s="106"/>
      <c r="C120" s="39" t="s">
        <v>120</v>
      </c>
      <c r="N120" s="63"/>
    </row>
    <row r="121" spans="2:14" x14ac:dyDescent="0.2">
      <c r="B121" s="106"/>
      <c r="C121" s="39" t="s">
        <v>139</v>
      </c>
      <c r="N121" s="63"/>
    </row>
    <row r="122" spans="2:14" ht="13.8" thickBot="1" x14ac:dyDescent="0.25">
      <c r="B122" s="107"/>
      <c r="C122" s="40" t="s">
        <v>131</v>
      </c>
      <c r="D122" s="61"/>
      <c r="E122" s="61"/>
      <c r="F122" s="61"/>
      <c r="G122" s="61"/>
      <c r="H122" s="61"/>
      <c r="I122" s="61"/>
      <c r="J122" s="61"/>
      <c r="K122" s="61"/>
      <c r="L122" s="61"/>
      <c r="M122" s="61"/>
      <c r="N122" s="62"/>
    </row>
  </sheetData>
  <mergeCells count="27">
    <mergeCell ref="D9:F9"/>
    <mergeCell ref="D4:G4"/>
    <mergeCell ref="D5:G5"/>
    <mergeCell ref="D6:G6"/>
    <mergeCell ref="D7:F7"/>
    <mergeCell ref="D8:F8"/>
    <mergeCell ref="G85:H85"/>
    <mergeCell ref="G10:H10"/>
    <mergeCell ref="C69:D69"/>
    <mergeCell ref="D76:G76"/>
    <mergeCell ref="D77:G77"/>
    <mergeCell ref="B78:I78"/>
    <mergeCell ref="B79:D79"/>
    <mergeCell ref="G79:H79"/>
    <mergeCell ref="G80:H80"/>
    <mergeCell ref="G81:H81"/>
    <mergeCell ref="G82:H82"/>
    <mergeCell ref="G83:H83"/>
    <mergeCell ref="G84:H84"/>
    <mergeCell ref="G97:H97"/>
    <mergeCell ref="B98:D98"/>
    <mergeCell ref="G86:H86"/>
    <mergeCell ref="G87:H87"/>
    <mergeCell ref="B88:D88"/>
    <mergeCell ref="G88:H88"/>
    <mergeCell ref="G90:H90"/>
    <mergeCell ref="G93:H93"/>
  </mergeCells>
  <phoneticPr fontId="23"/>
  <conditionalFormatting sqref="O11:O71">
    <cfRule type="expression" dxfId="25"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2" max="16383" man="1"/>
  </rowBreaks>
  <colBreaks count="1" manualBreakCount="1">
    <brk id="2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1:AC123"/>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G36" sqref="G36"/>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458</v>
      </c>
      <c r="L5" s="29" t="str">
        <f>K5</f>
        <v>2023.2.20</v>
      </c>
      <c r="M5" s="29" t="str">
        <f>K5</f>
        <v>2023.2.20</v>
      </c>
      <c r="N5" s="113" t="str">
        <f>K5</f>
        <v>2023.2.20</v>
      </c>
    </row>
    <row r="6" spans="2:24" ht="18" customHeight="1" x14ac:dyDescent="0.2">
      <c r="B6" s="68"/>
      <c r="C6" s="123"/>
      <c r="D6" s="149" t="s">
        <v>3</v>
      </c>
      <c r="E6" s="149"/>
      <c r="F6" s="149"/>
      <c r="G6" s="149"/>
      <c r="H6" s="123"/>
      <c r="I6" s="123"/>
      <c r="J6" s="69"/>
      <c r="K6" s="108">
        <v>0.41180555555555554</v>
      </c>
      <c r="L6" s="108">
        <v>0.39444444444444443</v>
      </c>
      <c r="M6" s="108">
        <v>0.38194444444444442</v>
      </c>
      <c r="N6" s="109">
        <v>0.4458333333333333</v>
      </c>
    </row>
    <row r="7" spans="2:24" ht="18" customHeight="1" x14ac:dyDescent="0.2">
      <c r="B7" s="68"/>
      <c r="C7" s="123"/>
      <c r="D7" s="149" t="s">
        <v>4</v>
      </c>
      <c r="E7" s="150"/>
      <c r="F7" s="150"/>
      <c r="G7" s="70" t="s">
        <v>5</v>
      </c>
      <c r="H7" s="123"/>
      <c r="I7" s="123"/>
      <c r="J7" s="69"/>
      <c r="K7" s="110">
        <v>2.2999999999999998</v>
      </c>
      <c r="L7" s="110">
        <v>1.55</v>
      </c>
      <c r="M7" s="110">
        <v>1.55</v>
      </c>
      <c r="N7" s="111">
        <v>1.59</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t="s">
        <v>459</v>
      </c>
      <c r="L11" s="20" t="s">
        <v>233</v>
      </c>
      <c r="M11" s="20" t="s">
        <v>460</v>
      </c>
      <c r="N11" s="21" t="s">
        <v>387</v>
      </c>
      <c r="P11" t="s">
        <v>14</v>
      </c>
      <c r="Q11">
        <f t="shared" ref="Q11:T12" si="0">IF(K11="",0,VALUE(MID(K11,2,LEN(K11)-2)))</f>
        <v>1200</v>
      </c>
      <c r="R11">
        <f t="shared" si="0"/>
        <v>200</v>
      </c>
      <c r="S11">
        <f t="shared" si="0"/>
        <v>145</v>
      </c>
      <c r="T11">
        <f t="shared" si="0"/>
        <v>1800</v>
      </c>
      <c r="U11">
        <f t="shared" ref="U11:X18" si="1">IF(K11="＋",0,IF(K11="(＋)",0,ABS(K11)))</f>
        <v>1200</v>
      </c>
      <c r="V11">
        <f t="shared" si="1"/>
        <v>200</v>
      </c>
      <c r="W11">
        <f t="shared" si="1"/>
        <v>145</v>
      </c>
      <c r="X11">
        <f t="shared" si="1"/>
        <v>1800</v>
      </c>
    </row>
    <row r="12" spans="2:24" ht="13.5" customHeight="1" x14ac:dyDescent="0.2">
      <c r="B12" s="1">
        <f>B11+1</f>
        <v>2</v>
      </c>
      <c r="C12" s="3"/>
      <c r="D12" s="6"/>
      <c r="E12" s="123"/>
      <c r="F12" s="123" t="s">
        <v>164</v>
      </c>
      <c r="G12" s="123"/>
      <c r="H12" s="123"/>
      <c r="I12" s="123"/>
      <c r="J12" s="123"/>
      <c r="K12" s="20"/>
      <c r="L12" s="20"/>
      <c r="M12" s="20" t="s">
        <v>149</v>
      </c>
      <c r="N12" s="21"/>
      <c r="P12" t="s">
        <v>14</v>
      </c>
      <c r="Q12">
        <f>IF(K12="",0,VALUE(MID(K12,2,LEN(K12)-2)))</f>
        <v>0</v>
      </c>
      <c r="R12">
        <f t="shared" si="0"/>
        <v>0</v>
      </c>
      <c r="S12" t="e">
        <f t="shared" si="0"/>
        <v>#VALUE!</v>
      </c>
      <c r="T12">
        <f t="shared" si="0"/>
        <v>0</v>
      </c>
      <c r="U12">
        <f>IF(K12="＋",0,IF(K12="(＋)",0,ABS(K12)))</f>
        <v>0</v>
      </c>
      <c r="V12">
        <f t="shared" si="1"/>
        <v>0</v>
      </c>
      <c r="W12">
        <f t="shared" si="1"/>
        <v>0</v>
      </c>
      <c r="X12">
        <f t="shared" si="1"/>
        <v>0</v>
      </c>
    </row>
    <row r="13" spans="2:24" ht="13.95" customHeight="1" x14ac:dyDescent="0.2">
      <c r="B13" s="1">
        <f t="shared" ref="B13:B72" si="2">B12+1</f>
        <v>3</v>
      </c>
      <c r="C13" s="3"/>
      <c r="D13" s="6"/>
      <c r="E13" s="123"/>
      <c r="F13" s="123" t="s">
        <v>202</v>
      </c>
      <c r="G13" s="123"/>
      <c r="H13" s="123"/>
      <c r="I13" s="123"/>
      <c r="J13" s="123"/>
      <c r="K13" s="20"/>
      <c r="L13" s="20"/>
      <c r="M13" s="20" t="s">
        <v>148</v>
      </c>
      <c r="N13" s="21"/>
      <c r="P13" t="s">
        <v>14</v>
      </c>
      <c r="Q13">
        <f>IF(K13="",0,VALUE(MID(K13,2,LEN(K13)-2)))</f>
        <v>0</v>
      </c>
      <c r="R13">
        <f>IF(L13="",0,VALUE(MID(L13,2,LEN(L13)-2)))</f>
        <v>0</v>
      </c>
      <c r="S13" t="e">
        <f>IF(M13="",0,VALUE(MID(M13,2,LEN(M13)-2)))</f>
        <v>#VALUE!</v>
      </c>
      <c r="T13">
        <f>IF(N13="",0,VALUE(MID(N13,2,LEN(N13)-2)))</f>
        <v>0</v>
      </c>
      <c r="U13">
        <f>IF(K13="＋",0,IF(K13="(＋)",0,ABS(K13)))</f>
        <v>0</v>
      </c>
      <c r="V13">
        <f>IF(L13="＋",0,IF(L13="(＋)",0,ABS(L13)))</f>
        <v>0</v>
      </c>
      <c r="W13">
        <f>IF(M13="＋",0,IF(M13="(＋)",0,ABS(M13)))</f>
        <v>0</v>
      </c>
      <c r="X13">
        <f>IF(N13="＋",0,IF(N13="(＋)",0,ABS(N13)))</f>
        <v>0</v>
      </c>
    </row>
    <row r="14" spans="2:24" ht="13.5" customHeight="1" x14ac:dyDescent="0.2">
      <c r="B14" s="1">
        <f t="shared" si="2"/>
        <v>4</v>
      </c>
      <c r="C14" s="3"/>
      <c r="D14" s="6"/>
      <c r="E14" s="123"/>
      <c r="F14" s="123" t="s">
        <v>284</v>
      </c>
      <c r="G14" s="123"/>
      <c r="H14" s="123"/>
      <c r="I14" s="123"/>
      <c r="J14" s="123"/>
      <c r="K14" s="20"/>
      <c r="L14" s="20"/>
      <c r="M14" s="20"/>
      <c r="N14" s="21" t="s">
        <v>148</v>
      </c>
      <c r="P14" t="s">
        <v>14</v>
      </c>
      <c r="Q14">
        <f t="shared" ref="Q14:T16" si="3">IF(K14="",0,VALUE(MID(K14,2,LEN(K14)-2)))</f>
        <v>0</v>
      </c>
      <c r="R14">
        <f t="shared" si="3"/>
        <v>0</v>
      </c>
      <c r="S14">
        <f t="shared" si="3"/>
        <v>0</v>
      </c>
      <c r="T14" t="e">
        <f t="shared" si="3"/>
        <v>#VALUE!</v>
      </c>
      <c r="U14">
        <f t="shared" si="1"/>
        <v>0</v>
      </c>
      <c r="V14">
        <f t="shared" si="1"/>
        <v>0</v>
      </c>
      <c r="W14">
        <f t="shared" si="1"/>
        <v>0</v>
      </c>
      <c r="X14">
        <f t="shared" si="1"/>
        <v>0</v>
      </c>
    </row>
    <row r="15" spans="2:24" ht="13.5" customHeight="1" x14ac:dyDescent="0.2">
      <c r="B15" s="1">
        <f t="shared" si="2"/>
        <v>5</v>
      </c>
      <c r="C15" s="3"/>
      <c r="D15" s="6"/>
      <c r="E15" s="123"/>
      <c r="F15" s="123" t="s">
        <v>204</v>
      </c>
      <c r="G15" s="123"/>
      <c r="H15" s="123"/>
      <c r="I15" s="123"/>
      <c r="J15" s="123"/>
      <c r="K15" s="20"/>
      <c r="L15" s="20" t="s">
        <v>148</v>
      </c>
      <c r="M15" s="20"/>
      <c r="N15" s="21"/>
      <c r="P15" t="s">
        <v>14</v>
      </c>
      <c r="Q15">
        <f t="shared" si="3"/>
        <v>0</v>
      </c>
      <c r="R15" t="e">
        <f t="shared" si="3"/>
        <v>#VALUE!</v>
      </c>
      <c r="S15">
        <f t="shared" si="3"/>
        <v>0</v>
      </c>
      <c r="T15">
        <f t="shared" si="3"/>
        <v>0</v>
      </c>
      <c r="U15">
        <f t="shared" si="1"/>
        <v>0</v>
      </c>
      <c r="V15">
        <f t="shared" si="1"/>
        <v>0</v>
      </c>
      <c r="W15">
        <f t="shared" si="1"/>
        <v>0</v>
      </c>
      <c r="X15">
        <f t="shared" si="1"/>
        <v>0</v>
      </c>
    </row>
    <row r="16" spans="2:24" ht="13.95" customHeight="1" x14ac:dyDescent="0.2">
      <c r="B16" s="1">
        <f t="shared" si="2"/>
        <v>6</v>
      </c>
      <c r="C16" s="3"/>
      <c r="D16" s="6"/>
      <c r="E16" s="123"/>
      <c r="F16" s="123" t="s">
        <v>140</v>
      </c>
      <c r="G16" s="123"/>
      <c r="H16" s="123"/>
      <c r="I16" s="123"/>
      <c r="J16" s="123"/>
      <c r="K16" s="20" t="s">
        <v>150</v>
      </c>
      <c r="L16" s="20" t="s">
        <v>151</v>
      </c>
      <c r="M16" s="20" t="s">
        <v>149</v>
      </c>
      <c r="N16" s="21" t="s">
        <v>232</v>
      </c>
      <c r="P16" t="s">
        <v>14</v>
      </c>
      <c r="Q16">
        <f t="shared" si="3"/>
        <v>50</v>
      </c>
      <c r="R16">
        <f t="shared" si="3"/>
        <v>25</v>
      </c>
      <c r="S16" t="e">
        <f t="shared" si="3"/>
        <v>#VALUE!</v>
      </c>
      <c r="T16">
        <f t="shared" si="3"/>
        <v>75</v>
      </c>
      <c r="U16">
        <f t="shared" si="1"/>
        <v>50</v>
      </c>
      <c r="V16">
        <f t="shared" si="1"/>
        <v>25</v>
      </c>
      <c r="W16">
        <f t="shared" si="1"/>
        <v>0</v>
      </c>
      <c r="X16">
        <f t="shared" si="1"/>
        <v>75</v>
      </c>
    </row>
    <row r="17" spans="2:24" ht="13.5" customHeight="1" x14ac:dyDescent="0.2">
      <c r="B17" s="1">
        <f t="shared" si="2"/>
        <v>7</v>
      </c>
      <c r="C17" s="3"/>
      <c r="D17" s="6"/>
      <c r="E17" s="123"/>
      <c r="F17" s="123" t="s">
        <v>109</v>
      </c>
      <c r="G17" s="123"/>
      <c r="H17" s="123"/>
      <c r="I17" s="123"/>
      <c r="J17" s="123"/>
      <c r="K17" s="20"/>
      <c r="L17" s="20" t="s">
        <v>151</v>
      </c>
      <c r="M17" s="20" t="s">
        <v>149</v>
      </c>
      <c r="N17" s="21" t="s">
        <v>232</v>
      </c>
      <c r="U17">
        <f t="shared" si="1"/>
        <v>0</v>
      </c>
      <c r="V17">
        <f t="shared" si="1"/>
        <v>25</v>
      </c>
      <c r="W17">
        <f t="shared" si="1"/>
        <v>0</v>
      </c>
      <c r="X17">
        <f t="shared" si="1"/>
        <v>75</v>
      </c>
    </row>
    <row r="18" spans="2:24" ht="13.5" customHeight="1" x14ac:dyDescent="0.2">
      <c r="B18" s="1">
        <f t="shared" si="2"/>
        <v>8</v>
      </c>
      <c r="C18" s="3"/>
      <c r="D18" s="6"/>
      <c r="E18" s="123"/>
      <c r="F18" s="123" t="s">
        <v>108</v>
      </c>
      <c r="G18" s="123"/>
      <c r="H18" s="123"/>
      <c r="I18" s="123"/>
      <c r="J18" s="123"/>
      <c r="K18" s="20"/>
      <c r="L18" s="20"/>
      <c r="M18" s="20" t="s">
        <v>149</v>
      </c>
      <c r="N18" s="21"/>
      <c r="P18" t="s">
        <v>14</v>
      </c>
      <c r="Q18">
        <f t="shared" ref="Q18:T18" si="4">IF(K18="",0,VALUE(MID(K18,2,LEN(K18)-2)))</f>
        <v>0</v>
      </c>
      <c r="R18" t="e">
        <f>IF(#REF!="",0,VALUE(MID(#REF!,2,LEN(#REF!)-2)))</f>
        <v>#REF!</v>
      </c>
      <c r="S18" t="e">
        <f t="shared" si="4"/>
        <v>#VALUE!</v>
      </c>
      <c r="T18">
        <f t="shared" si="4"/>
        <v>0</v>
      </c>
      <c r="U18">
        <f t="shared" si="1"/>
        <v>0</v>
      </c>
      <c r="V18">
        <f t="shared" si="1"/>
        <v>0</v>
      </c>
      <c r="W18">
        <f t="shared" si="1"/>
        <v>0</v>
      </c>
      <c r="X18">
        <f t="shared" si="1"/>
        <v>0</v>
      </c>
    </row>
    <row r="19" spans="2:24" ht="13.5" customHeight="1" x14ac:dyDescent="0.2">
      <c r="B19" s="1">
        <f t="shared" si="2"/>
        <v>9</v>
      </c>
      <c r="C19" s="2" t="s">
        <v>24</v>
      </c>
      <c r="D19" s="2" t="s">
        <v>25</v>
      </c>
      <c r="E19" s="123"/>
      <c r="F19" s="123" t="s">
        <v>107</v>
      </c>
      <c r="G19" s="123"/>
      <c r="H19" s="123"/>
      <c r="I19" s="123"/>
      <c r="J19" s="123"/>
      <c r="K19" s="24">
        <v>250</v>
      </c>
      <c r="L19" s="24">
        <v>50</v>
      </c>
      <c r="M19" s="24">
        <v>150</v>
      </c>
      <c r="N19" s="115">
        <v>800</v>
      </c>
      <c r="P19" s="81"/>
    </row>
    <row r="20" spans="2:24" ht="13.5" customHeight="1" x14ac:dyDescent="0.2">
      <c r="B20" s="1">
        <f t="shared" si="2"/>
        <v>10</v>
      </c>
      <c r="C20" s="2" t="s">
        <v>26</v>
      </c>
      <c r="D20" s="2" t="s">
        <v>27</v>
      </c>
      <c r="E20" s="123"/>
      <c r="F20" s="123" t="s">
        <v>95</v>
      </c>
      <c r="G20" s="123"/>
      <c r="H20" s="123"/>
      <c r="I20" s="123"/>
      <c r="J20" s="123"/>
      <c r="K20" s="24">
        <v>50</v>
      </c>
      <c r="L20" s="24">
        <v>75</v>
      </c>
      <c r="M20" s="24">
        <v>25</v>
      </c>
      <c r="N20" s="115">
        <v>325</v>
      </c>
      <c r="P20" s="81"/>
    </row>
    <row r="21" spans="2:24" ht="13.5" customHeight="1" x14ac:dyDescent="0.2">
      <c r="B21" s="1">
        <f t="shared" si="2"/>
        <v>11</v>
      </c>
      <c r="C21" s="2" t="s">
        <v>85</v>
      </c>
      <c r="D21" s="2" t="s">
        <v>16</v>
      </c>
      <c r="E21" s="123"/>
      <c r="F21" s="123" t="s">
        <v>288</v>
      </c>
      <c r="G21" s="123"/>
      <c r="H21" s="123"/>
      <c r="I21" s="123"/>
      <c r="J21" s="123"/>
      <c r="K21" s="24"/>
      <c r="L21" s="24"/>
      <c r="M21" s="24"/>
      <c r="N21" s="115">
        <v>11</v>
      </c>
    </row>
    <row r="22" spans="2:24" ht="14.85" customHeight="1" x14ac:dyDescent="0.2">
      <c r="B22" s="1">
        <f t="shared" si="2"/>
        <v>12</v>
      </c>
      <c r="C22" s="6"/>
      <c r="D22" s="6"/>
      <c r="E22" s="123"/>
      <c r="F22" s="123" t="s">
        <v>461</v>
      </c>
      <c r="G22" s="123"/>
      <c r="H22" s="123"/>
      <c r="I22" s="123"/>
      <c r="J22" s="123"/>
      <c r="K22" s="24"/>
      <c r="L22" s="24"/>
      <c r="M22" s="24"/>
      <c r="N22" s="115" t="s">
        <v>148</v>
      </c>
    </row>
    <row r="23" spans="2:24" ht="13.5" customHeight="1" x14ac:dyDescent="0.2">
      <c r="B23" s="1">
        <f t="shared" si="2"/>
        <v>13</v>
      </c>
      <c r="C23" s="6"/>
      <c r="D23" s="6"/>
      <c r="E23" s="123"/>
      <c r="F23" s="123" t="s">
        <v>446</v>
      </c>
      <c r="G23" s="123"/>
      <c r="H23" s="123"/>
      <c r="I23" s="123"/>
      <c r="J23" s="123"/>
      <c r="K23" s="24"/>
      <c r="L23" s="24"/>
      <c r="M23" s="24"/>
      <c r="N23" s="115">
        <v>1600</v>
      </c>
    </row>
    <row r="24" spans="2:24" ht="13.95" customHeight="1" x14ac:dyDescent="0.2">
      <c r="B24" s="1">
        <f t="shared" si="2"/>
        <v>14</v>
      </c>
      <c r="C24" s="6"/>
      <c r="D24" s="2" t="s">
        <v>17</v>
      </c>
      <c r="E24" s="123"/>
      <c r="F24" s="123" t="s">
        <v>105</v>
      </c>
      <c r="G24" s="123"/>
      <c r="H24" s="123"/>
      <c r="I24" s="123"/>
      <c r="J24" s="123"/>
      <c r="K24" s="24" t="s">
        <v>148</v>
      </c>
      <c r="L24" s="24"/>
      <c r="M24" s="24"/>
      <c r="N24" s="115">
        <v>24</v>
      </c>
    </row>
    <row r="25" spans="2:24" ht="13.5" customHeight="1" x14ac:dyDescent="0.2">
      <c r="B25" s="1">
        <f t="shared" si="2"/>
        <v>15</v>
      </c>
      <c r="C25" s="6"/>
      <c r="D25" s="6"/>
      <c r="E25" s="123"/>
      <c r="F25" s="123" t="s">
        <v>96</v>
      </c>
      <c r="G25" s="123"/>
      <c r="H25" s="123"/>
      <c r="I25" s="123"/>
      <c r="J25" s="123"/>
      <c r="K25" s="24" t="s">
        <v>148</v>
      </c>
      <c r="L25" s="24">
        <v>325</v>
      </c>
      <c r="M25" s="24">
        <v>625</v>
      </c>
      <c r="N25" s="115" t="s">
        <v>148</v>
      </c>
    </row>
    <row r="26" spans="2:24" ht="13.95" customHeight="1" x14ac:dyDescent="0.2">
      <c r="B26" s="1">
        <f t="shared" si="2"/>
        <v>16</v>
      </c>
      <c r="C26" s="6"/>
      <c r="D26" s="6"/>
      <c r="E26" s="123"/>
      <c r="F26" s="123" t="s">
        <v>97</v>
      </c>
      <c r="G26" s="123"/>
      <c r="H26" s="123"/>
      <c r="I26" s="123"/>
      <c r="J26" s="123"/>
      <c r="K26" s="24"/>
      <c r="L26" s="24">
        <v>225</v>
      </c>
      <c r="M26" s="24">
        <v>225</v>
      </c>
      <c r="N26" s="115">
        <v>25</v>
      </c>
    </row>
    <row r="27" spans="2:24" ht="13.95" customHeight="1" x14ac:dyDescent="0.2">
      <c r="B27" s="1">
        <f t="shared" si="2"/>
        <v>17</v>
      </c>
      <c r="C27" s="6"/>
      <c r="D27" s="6"/>
      <c r="E27" s="123"/>
      <c r="F27" s="123" t="s">
        <v>152</v>
      </c>
      <c r="G27" s="123"/>
      <c r="H27" s="123"/>
      <c r="I27" s="123"/>
      <c r="J27" s="123"/>
      <c r="K27" s="24"/>
      <c r="L27" s="24" t="s">
        <v>148</v>
      </c>
      <c r="M27" s="24"/>
      <c r="N27" s="115" t="s">
        <v>148</v>
      </c>
    </row>
    <row r="28" spans="2:24" ht="13.95" customHeight="1" x14ac:dyDescent="0.2">
      <c r="B28" s="1">
        <f t="shared" si="2"/>
        <v>18</v>
      </c>
      <c r="C28" s="6"/>
      <c r="D28" s="6"/>
      <c r="E28" s="123"/>
      <c r="F28" s="123" t="s">
        <v>359</v>
      </c>
      <c r="G28" s="123"/>
      <c r="H28" s="123"/>
      <c r="I28" s="123"/>
      <c r="J28" s="123"/>
      <c r="K28" s="24"/>
      <c r="L28" s="24"/>
      <c r="M28" s="24"/>
      <c r="N28" s="115" t="s">
        <v>148</v>
      </c>
    </row>
    <row r="29" spans="2:24" ht="13.95" customHeight="1" x14ac:dyDescent="0.2">
      <c r="B29" s="1">
        <f t="shared" si="2"/>
        <v>19</v>
      </c>
      <c r="C29" s="6"/>
      <c r="D29" s="6"/>
      <c r="E29" s="123"/>
      <c r="F29" s="123" t="s">
        <v>71</v>
      </c>
      <c r="G29" s="123"/>
      <c r="H29" s="123"/>
      <c r="I29" s="123"/>
      <c r="J29" s="123"/>
      <c r="K29" s="24" t="s">
        <v>148</v>
      </c>
      <c r="L29" s="24"/>
      <c r="M29" s="24"/>
      <c r="N29" s="115"/>
    </row>
    <row r="30" spans="2:24" ht="13.5" customHeight="1" x14ac:dyDescent="0.2">
      <c r="B30" s="1">
        <f t="shared" si="2"/>
        <v>20</v>
      </c>
      <c r="C30" s="6"/>
      <c r="D30" s="6"/>
      <c r="E30" s="123"/>
      <c r="F30" s="123" t="s">
        <v>18</v>
      </c>
      <c r="G30" s="123"/>
      <c r="H30" s="123"/>
      <c r="I30" s="123"/>
      <c r="J30" s="123"/>
      <c r="K30" s="24">
        <v>850</v>
      </c>
      <c r="L30" s="24"/>
      <c r="M30" s="24">
        <v>525</v>
      </c>
      <c r="N30" s="115">
        <v>25</v>
      </c>
    </row>
    <row r="31" spans="2:24" ht="13.5" customHeight="1" x14ac:dyDescent="0.2">
      <c r="B31" s="1">
        <f t="shared" si="2"/>
        <v>21</v>
      </c>
      <c r="C31" s="6"/>
      <c r="D31" s="6"/>
      <c r="E31" s="123"/>
      <c r="F31" s="123" t="s">
        <v>98</v>
      </c>
      <c r="G31" s="123"/>
      <c r="H31" s="123"/>
      <c r="I31" s="123"/>
      <c r="J31" s="123"/>
      <c r="K31" s="24" t="s">
        <v>148</v>
      </c>
      <c r="L31" s="24"/>
      <c r="M31" s="24"/>
      <c r="N31" s="115"/>
    </row>
    <row r="32" spans="2:24" ht="13.5" customHeight="1" x14ac:dyDescent="0.2">
      <c r="B32" s="1">
        <f t="shared" si="2"/>
        <v>22</v>
      </c>
      <c r="C32" s="6"/>
      <c r="D32" s="6"/>
      <c r="E32" s="123"/>
      <c r="F32" s="123" t="s">
        <v>99</v>
      </c>
      <c r="G32" s="123"/>
      <c r="H32" s="123"/>
      <c r="I32" s="123"/>
      <c r="J32" s="123"/>
      <c r="K32" s="24">
        <v>25</v>
      </c>
      <c r="L32" s="24">
        <v>25</v>
      </c>
      <c r="M32" s="24">
        <v>25</v>
      </c>
      <c r="N32" s="115" t="s">
        <v>148</v>
      </c>
    </row>
    <row r="33" spans="2:29" ht="13.5" customHeight="1" x14ac:dyDescent="0.2">
      <c r="B33" s="1">
        <f t="shared" si="2"/>
        <v>23</v>
      </c>
      <c r="C33" s="6"/>
      <c r="D33" s="6"/>
      <c r="E33" s="123"/>
      <c r="F33" s="123" t="s">
        <v>19</v>
      </c>
      <c r="G33" s="123"/>
      <c r="H33" s="123"/>
      <c r="I33" s="123"/>
      <c r="J33" s="123"/>
      <c r="K33" s="24"/>
      <c r="L33" s="24">
        <v>50</v>
      </c>
      <c r="M33" s="24"/>
      <c r="N33" s="115"/>
    </row>
    <row r="34" spans="2:29" ht="13.95" customHeight="1" x14ac:dyDescent="0.2">
      <c r="B34" s="1">
        <f t="shared" si="2"/>
        <v>24</v>
      </c>
      <c r="C34" s="6"/>
      <c r="D34" s="6"/>
      <c r="E34" s="123"/>
      <c r="F34" s="123" t="s">
        <v>214</v>
      </c>
      <c r="G34" s="123"/>
      <c r="H34" s="123"/>
      <c r="I34" s="123"/>
      <c r="J34" s="123"/>
      <c r="K34" s="24"/>
      <c r="L34" s="24"/>
      <c r="M34" s="24"/>
      <c r="N34" s="115">
        <v>150</v>
      </c>
    </row>
    <row r="35" spans="2:29" ht="13.5" customHeight="1" x14ac:dyDescent="0.2">
      <c r="B35" s="1">
        <f t="shared" si="2"/>
        <v>25</v>
      </c>
      <c r="C35" s="6"/>
      <c r="D35" s="6"/>
      <c r="E35" s="123"/>
      <c r="F35" s="123" t="s">
        <v>138</v>
      </c>
      <c r="G35" s="123"/>
      <c r="H35" s="123"/>
      <c r="I35" s="123"/>
      <c r="J35" s="123"/>
      <c r="K35" s="24"/>
      <c r="L35" s="24"/>
      <c r="M35" s="24"/>
      <c r="N35" s="115">
        <v>2</v>
      </c>
    </row>
    <row r="36" spans="2:29" ht="13.5" customHeight="1" x14ac:dyDescent="0.2">
      <c r="B36" s="1">
        <f t="shared" si="2"/>
        <v>26</v>
      </c>
      <c r="C36" s="6"/>
      <c r="D36" s="6"/>
      <c r="E36" s="123"/>
      <c r="F36" s="123" t="s">
        <v>118</v>
      </c>
      <c r="G36" s="123"/>
      <c r="H36" s="123"/>
      <c r="I36" s="123"/>
      <c r="J36" s="123"/>
      <c r="K36" s="24">
        <v>150</v>
      </c>
      <c r="L36" s="24">
        <v>350</v>
      </c>
      <c r="M36" s="24">
        <v>75</v>
      </c>
      <c r="N36" s="115">
        <v>3625</v>
      </c>
    </row>
    <row r="37" spans="2:29" ht="13.95" customHeight="1" x14ac:dyDescent="0.2">
      <c r="B37" s="1">
        <f t="shared" si="2"/>
        <v>27</v>
      </c>
      <c r="C37" s="6"/>
      <c r="D37" s="6"/>
      <c r="E37" s="123"/>
      <c r="F37" s="123" t="s">
        <v>154</v>
      </c>
      <c r="G37" s="123"/>
      <c r="H37" s="123"/>
      <c r="I37" s="123"/>
      <c r="J37" s="123"/>
      <c r="K37" s="24">
        <v>50</v>
      </c>
      <c r="L37" s="24"/>
      <c r="M37" s="24" t="s">
        <v>148</v>
      </c>
      <c r="N37" s="115" t="s">
        <v>148</v>
      </c>
    </row>
    <row r="38" spans="2:29" ht="13.95" customHeight="1" x14ac:dyDescent="0.2">
      <c r="B38" s="1">
        <f t="shared" si="2"/>
        <v>28</v>
      </c>
      <c r="C38" s="6"/>
      <c r="D38" s="6"/>
      <c r="E38" s="123"/>
      <c r="F38" s="123" t="s">
        <v>401</v>
      </c>
      <c r="G38" s="123"/>
      <c r="H38" s="123"/>
      <c r="I38" s="123"/>
      <c r="J38" s="123"/>
      <c r="K38" s="24"/>
      <c r="L38" s="24"/>
      <c r="M38" s="24"/>
      <c r="N38" s="115">
        <v>25</v>
      </c>
      <c r="Y38" s="129"/>
    </row>
    <row r="39" spans="2:29" ht="13.95" customHeight="1" x14ac:dyDescent="0.2">
      <c r="B39" s="1">
        <f t="shared" si="2"/>
        <v>29</v>
      </c>
      <c r="C39" s="6"/>
      <c r="D39" s="6"/>
      <c r="E39" s="123"/>
      <c r="F39" s="123" t="s">
        <v>20</v>
      </c>
      <c r="G39" s="123"/>
      <c r="H39" s="123"/>
      <c r="I39" s="123"/>
      <c r="J39" s="123"/>
      <c r="K39" s="24">
        <v>100</v>
      </c>
      <c r="L39" s="24" t="s">
        <v>148</v>
      </c>
      <c r="M39" s="24" t="s">
        <v>148</v>
      </c>
      <c r="N39" s="115">
        <v>300</v>
      </c>
    </row>
    <row r="40" spans="2:29" ht="13.5" customHeight="1" x14ac:dyDescent="0.2">
      <c r="B40" s="1">
        <f t="shared" si="2"/>
        <v>30</v>
      </c>
      <c r="C40" s="6"/>
      <c r="D40" s="6"/>
      <c r="E40" s="123"/>
      <c r="F40" s="123" t="s">
        <v>21</v>
      </c>
      <c r="G40" s="123"/>
      <c r="H40" s="123"/>
      <c r="I40" s="123"/>
      <c r="J40" s="123"/>
      <c r="K40" s="24">
        <v>27000</v>
      </c>
      <c r="L40" s="24">
        <v>9750</v>
      </c>
      <c r="M40" s="24">
        <v>13000</v>
      </c>
      <c r="N40" s="60">
        <v>200</v>
      </c>
    </row>
    <row r="41" spans="2:29" ht="13.95" customHeight="1" x14ac:dyDescent="0.2">
      <c r="B41" s="1">
        <f t="shared" si="2"/>
        <v>31</v>
      </c>
      <c r="C41" s="6"/>
      <c r="D41" s="6"/>
      <c r="E41" s="123"/>
      <c r="F41" s="123" t="s">
        <v>22</v>
      </c>
      <c r="G41" s="123"/>
      <c r="H41" s="123"/>
      <c r="I41" s="123"/>
      <c r="J41" s="123"/>
      <c r="K41" s="24">
        <v>25</v>
      </c>
      <c r="L41" s="24"/>
      <c r="M41" s="24" t="s">
        <v>148</v>
      </c>
      <c r="N41" s="115"/>
    </row>
    <row r="42" spans="2:29" ht="13.5" customHeight="1" x14ac:dyDescent="0.2">
      <c r="B42" s="1">
        <f t="shared" si="2"/>
        <v>32</v>
      </c>
      <c r="C42" s="2" t="s">
        <v>76</v>
      </c>
      <c r="D42" s="2" t="s">
        <v>77</v>
      </c>
      <c r="E42" s="123"/>
      <c r="F42" s="123" t="s">
        <v>94</v>
      </c>
      <c r="G42" s="123"/>
      <c r="H42" s="123"/>
      <c r="I42" s="123"/>
      <c r="J42" s="123"/>
      <c r="K42" s="24" t="s">
        <v>148</v>
      </c>
      <c r="L42" s="24" t="s">
        <v>148</v>
      </c>
      <c r="M42" s="24"/>
      <c r="N42" s="115" t="s">
        <v>148</v>
      </c>
    </row>
    <row r="43" spans="2:29" ht="13.95" customHeight="1" x14ac:dyDescent="0.2">
      <c r="B43" s="1">
        <f t="shared" si="2"/>
        <v>33</v>
      </c>
      <c r="C43" s="6"/>
      <c r="D43" s="6"/>
      <c r="E43" s="123"/>
      <c r="F43" s="123" t="s">
        <v>456</v>
      </c>
      <c r="G43" s="123"/>
      <c r="H43" s="123"/>
      <c r="I43" s="123"/>
      <c r="J43" s="123"/>
      <c r="K43" s="24"/>
      <c r="L43" s="24"/>
      <c r="M43" s="24"/>
      <c r="N43" s="115" t="s">
        <v>148</v>
      </c>
    </row>
    <row r="44" spans="2:29" ht="13.95" customHeight="1" x14ac:dyDescent="0.2">
      <c r="B44" s="1">
        <f t="shared" si="2"/>
        <v>34</v>
      </c>
      <c r="C44" s="2" t="s">
        <v>86</v>
      </c>
      <c r="D44" s="2" t="s">
        <v>28</v>
      </c>
      <c r="E44" s="123"/>
      <c r="F44" s="123" t="s">
        <v>171</v>
      </c>
      <c r="G44" s="123"/>
      <c r="H44" s="123"/>
      <c r="I44" s="123"/>
      <c r="J44" s="123"/>
      <c r="K44" s="24"/>
      <c r="L44" s="24"/>
      <c r="M44" s="24" t="s">
        <v>148</v>
      </c>
      <c r="N44" s="115" t="s">
        <v>148</v>
      </c>
      <c r="Y44" s="125"/>
    </row>
    <row r="45" spans="2:29" ht="13.95" customHeight="1" x14ac:dyDescent="0.2">
      <c r="B45" s="1">
        <f t="shared" si="2"/>
        <v>35</v>
      </c>
      <c r="C45" s="6"/>
      <c r="D45" s="6"/>
      <c r="E45" s="123"/>
      <c r="F45" s="123" t="s">
        <v>136</v>
      </c>
      <c r="G45" s="123"/>
      <c r="H45" s="123"/>
      <c r="I45" s="123"/>
      <c r="J45" s="123"/>
      <c r="K45" s="24" t="s">
        <v>148</v>
      </c>
      <c r="L45" s="24" t="s">
        <v>148</v>
      </c>
      <c r="M45" s="24" t="s">
        <v>148</v>
      </c>
      <c r="N45" s="115"/>
      <c r="U45" s="126">
        <f>COUNTA($K11:$K46)</f>
        <v>17</v>
      </c>
      <c r="V45" s="126">
        <f>COUNTA($L11:$L46)</f>
        <v>16</v>
      </c>
      <c r="W45" s="126">
        <f>COUNTA($M11:$M46)</f>
        <v>19</v>
      </c>
      <c r="X45" s="126">
        <f>COUNTA($N11:$N46)</f>
        <v>27</v>
      </c>
      <c r="Y45" s="126"/>
      <c r="Z45" s="126"/>
      <c r="AA45" s="126"/>
      <c r="AB45" s="126"/>
      <c r="AC45" s="125"/>
    </row>
    <row r="46" spans="2:29" ht="13.5" customHeight="1" x14ac:dyDescent="0.2">
      <c r="B46" s="1">
        <f t="shared" si="2"/>
        <v>36</v>
      </c>
      <c r="C46" s="6"/>
      <c r="D46" s="6"/>
      <c r="E46" s="123"/>
      <c r="F46" s="123" t="s">
        <v>29</v>
      </c>
      <c r="G46" s="123"/>
      <c r="H46" s="123"/>
      <c r="I46" s="123"/>
      <c r="J46" s="123"/>
      <c r="K46" s="24"/>
      <c r="L46" s="24"/>
      <c r="M46" s="24"/>
      <c r="N46" s="115">
        <v>50</v>
      </c>
      <c r="Y46" s="125"/>
    </row>
    <row r="47" spans="2:29" ht="13.95" customHeight="1" x14ac:dyDescent="0.2">
      <c r="B47" s="1">
        <f t="shared" si="2"/>
        <v>37</v>
      </c>
      <c r="C47" s="6"/>
      <c r="D47" s="6"/>
      <c r="E47" s="123"/>
      <c r="F47" s="123" t="s">
        <v>363</v>
      </c>
      <c r="G47" s="123"/>
      <c r="H47" s="123"/>
      <c r="I47" s="123"/>
      <c r="J47" s="123"/>
      <c r="K47" s="24"/>
      <c r="L47" s="24"/>
      <c r="M47" s="24">
        <v>1</v>
      </c>
      <c r="N47" s="115"/>
      <c r="Y47" s="127"/>
    </row>
    <row r="48" spans="2:29" ht="13.95" customHeight="1" x14ac:dyDescent="0.2">
      <c r="B48" s="1">
        <f t="shared" si="2"/>
        <v>38</v>
      </c>
      <c r="C48" s="6"/>
      <c r="D48" s="6"/>
      <c r="E48" s="123"/>
      <c r="F48" s="123" t="s">
        <v>155</v>
      </c>
      <c r="G48" s="123"/>
      <c r="H48" s="123"/>
      <c r="I48" s="123"/>
      <c r="J48" s="123"/>
      <c r="K48" s="24">
        <v>75</v>
      </c>
      <c r="L48" s="24"/>
      <c r="M48" s="24"/>
      <c r="N48" s="115"/>
      <c r="Y48" s="125"/>
    </row>
    <row r="49" spans="2:25" ht="13.5" customHeight="1" x14ac:dyDescent="0.2">
      <c r="B49" s="1">
        <f t="shared" si="2"/>
        <v>39</v>
      </c>
      <c r="C49" s="6"/>
      <c r="D49" s="6"/>
      <c r="E49" s="123"/>
      <c r="F49" s="123" t="s">
        <v>100</v>
      </c>
      <c r="G49" s="123"/>
      <c r="H49" s="123"/>
      <c r="I49" s="123"/>
      <c r="J49" s="123"/>
      <c r="K49" s="24"/>
      <c r="L49" s="24" t="s">
        <v>148</v>
      </c>
      <c r="M49" s="24"/>
      <c r="N49" s="115">
        <v>200</v>
      </c>
      <c r="Y49" s="127"/>
    </row>
    <row r="50" spans="2:25" ht="13.5" customHeight="1" x14ac:dyDescent="0.2">
      <c r="B50" s="1">
        <f t="shared" si="2"/>
        <v>40</v>
      </c>
      <c r="C50" s="6"/>
      <c r="D50" s="6"/>
      <c r="E50" s="123"/>
      <c r="F50" s="123" t="s">
        <v>457</v>
      </c>
      <c r="G50" s="123"/>
      <c r="H50" s="123"/>
      <c r="I50" s="123"/>
      <c r="J50" s="123"/>
      <c r="K50" s="24">
        <v>16</v>
      </c>
      <c r="L50" s="24"/>
      <c r="M50" s="24"/>
      <c r="N50" s="115"/>
      <c r="Y50" s="125"/>
    </row>
    <row r="51" spans="2:25" ht="13.95" customHeight="1" x14ac:dyDescent="0.2">
      <c r="B51" s="1">
        <f t="shared" si="2"/>
        <v>41</v>
      </c>
      <c r="C51" s="6"/>
      <c r="D51" s="6"/>
      <c r="E51" s="123"/>
      <c r="F51" s="123" t="s">
        <v>222</v>
      </c>
      <c r="G51" s="123"/>
      <c r="H51" s="123"/>
      <c r="I51" s="123"/>
      <c r="J51" s="123"/>
      <c r="K51" s="24" t="s">
        <v>148</v>
      </c>
      <c r="L51" s="128"/>
      <c r="M51" s="24" t="s">
        <v>148</v>
      </c>
      <c r="N51" s="115"/>
      <c r="Y51" s="125"/>
    </row>
    <row r="52" spans="2:25" ht="13.95" customHeight="1" x14ac:dyDescent="0.2">
      <c r="B52" s="1">
        <f t="shared" si="2"/>
        <v>42</v>
      </c>
      <c r="C52" s="6"/>
      <c r="D52" s="6"/>
      <c r="E52" s="123"/>
      <c r="F52" s="123" t="s">
        <v>101</v>
      </c>
      <c r="G52" s="123"/>
      <c r="H52" s="123"/>
      <c r="I52" s="123"/>
      <c r="J52" s="123"/>
      <c r="K52" s="24" t="s">
        <v>148</v>
      </c>
      <c r="L52" s="24">
        <v>150</v>
      </c>
      <c r="M52" s="24">
        <v>100</v>
      </c>
      <c r="N52" s="115">
        <v>450</v>
      </c>
      <c r="Y52" s="125"/>
    </row>
    <row r="53" spans="2:25" ht="13.5" customHeight="1" x14ac:dyDescent="0.2">
      <c r="B53" s="1">
        <f t="shared" si="2"/>
        <v>43</v>
      </c>
      <c r="C53" s="6"/>
      <c r="D53" s="6"/>
      <c r="E53" s="123"/>
      <c r="F53" s="123" t="s">
        <v>102</v>
      </c>
      <c r="G53" s="123"/>
      <c r="H53" s="123"/>
      <c r="I53" s="123"/>
      <c r="J53" s="123"/>
      <c r="K53" s="24">
        <v>50</v>
      </c>
      <c r="L53" s="24"/>
      <c r="M53" s="24">
        <v>25</v>
      </c>
      <c r="N53" s="115">
        <v>50</v>
      </c>
      <c r="Y53" s="125"/>
    </row>
    <row r="54" spans="2:25" ht="13.5" customHeight="1" x14ac:dyDescent="0.2">
      <c r="B54" s="1">
        <f t="shared" si="2"/>
        <v>44</v>
      </c>
      <c r="C54" s="6"/>
      <c r="D54" s="6"/>
      <c r="E54" s="123"/>
      <c r="F54" s="123" t="s">
        <v>30</v>
      </c>
      <c r="G54" s="123"/>
      <c r="H54" s="123"/>
      <c r="I54" s="123"/>
      <c r="J54" s="123"/>
      <c r="K54" s="24"/>
      <c r="L54" s="24"/>
      <c r="M54" s="24" t="s">
        <v>148</v>
      </c>
      <c r="N54" s="115">
        <v>16</v>
      </c>
      <c r="Y54" s="125"/>
    </row>
    <row r="55" spans="2:25" ht="13.95" customHeight="1" x14ac:dyDescent="0.2">
      <c r="B55" s="1">
        <f t="shared" si="2"/>
        <v>45</v>
      </c>
      <c r="C55" s="6"/>
      <c r="D55" s="6"/>
      <c r="E55" s="123"/>
      <c r="F55" s="123" t="s">
        <v>81</v>
      </c>
      <c r="G55" s="123"/>
      <c r="H55" s="123"/>
      <c r="I55" s="123"/>
      <c r="J55" s="123"/>
      <c r="K55" s="24" t="s">
        <v>148</v>
      </c>
      <c r="L55" s="24">
        <v>100</v>
      </c>
      <c r="M55" s="24" t="s">
        <v>148</v>
      </c>
      <c r="N55" s="115"/>
      <c r="Y55" s="125"/>
    </row>
    <row r="56" spans="2:25" ht="13.5" customHeight="1" x14ac:dyDescent="0.2">
      <c r="B56" s="1">
        <f t="shared" si="2"/>
        <v>46</v>
      </c>
      <c r="C56" s="6"/>
      <c r="D56" s="6"/>
      <c r="E56" s="123"/>
      <c r="F56" s="123" t="s">
        <v>103</v>
      </c>
      <c r="G56" s="123"/>
      <c r="H56" s="123"/>
      <c r="I56" s="123"/>
      <c r="J56" s="123"/>
      <c r="K56" s="24">
        <v>100</v>
      </c>
      <c r="L56" s="24">
        <v>250</v>
      </c>
      <c r="M56" s="24">
        <v>600</v>
      </c>
      <c r="N56" s="115">
        <v>550</v>
      </c>
      <c r="Y56" s="125"/>
    </row>
    <row r="57" spans="2:25" ht="13.5" customHeight="1" x14ac:dyDescent="0.2">
      <c r="B57" s="1">
        <f t="shared" si="2"/>
        <v>47</v>
      </c>
      <c r="C57" s="6"/>
      <c r="D57" s="6"/>
      <c r="E57" s="123"/>
      <c r="F57" s="123" t="s">
        <v>247</v>
      </c>
      <c r="G57" s="123"/>
      <c r="H57" s="123"/>
      <c r="I57" s="123"/>
      <c r="J57" s="123"/>
      <c r="K57" s="24"/>
      <c r="L57" s="24">
        <v>1</v>
      </c>
      <c r="M57" s="24" t="s">
        <v>148</v>
      </c>
      <c r="N57" s="115" t="s">
        <v>148</v>
      </c>
      <c r="Y57" s="125"/>
    </row>
    <row r="58" spans="2:25" ht="13.95" customHeight="1" x14ac:dyDescent="0.2">
      <c r="B58" s="1">
        <f t="shared" si="2"/>
        <v>48</v>
      </c>
      <c r="C58" s="6"/>
      <c r="D58" s="6"/>
      <c r="E58" s="123"/>
      <c r="F58" s="123" t="s">
        <v>311</v>
      </c>
      <c r="G58" s="123"/>
      <c r="H58" s="123"/>
      <c r="I58" s="123"/>
      <c r="J58" s="123"/>
      <c r="K58" s="24"/>
      <c r="L58" s="24">
        <v>25</v>
      </c>
      <c r="M58" s="24"/>
      <c r="N58" s="115"/>
      <c r="Y58" s="125"/>
    </row>
    <row r="59" spans="2:25" ht="13.5" customHeight="1" x14ac:dyDescent="0.2">
      <c r="B59" s="1">
        <f t="shared" si="2"/>
        <v>49</v>
      </c>
      <c r="C59" s="6"/>
      <c r="D59" s="6"/>
      <c r="E59" s="123"/>
      <c r="F59" s="123" t="s">
        <v>31</v>
      </c>
      <c r="G59" s="123"/>
      <c r="H59" s="123"/>
      <c r="I59" s="123"/>
      <c r="J59" s="123"/>
      <c r="K59" s="24">
        <v>100</v>
      </c>
      <c r="L59" s="24">
        <v>25</v>
      </c>
      <c r="M59" s="24">
        <v>50</v>
      </c>
      <c r="N59" s="115">
        <v>250</v>
      </c>
      <c r="Y59" s="125"/>
    </row>
    <row r="60" spans="2:25" ht="13.95" customHeight="1" x14ac:dyDescent="0.2">
      <c r="B60" s="1">
        <f t="shared" si="2"/>
        <v>50</v>
      </c>
      <c r="C60" s="2" t="s">
        <v>32</v>
      </c>
      <c r="D60" s="2" t="s">
        <v>33</v>
      </c>
      <c r="E60" s="123"/>
      <c r="F60" s="123" t="s">
        <v>158</v>
      </c>
      <c r="G60" s="123"/>
      <c r="H60" s="123"/>
      <c r="I60" s="123"/>
      <c r="J60" s="123"/>
      <c r="K60" s="24"/>
      <c r="L60" s="24" t="s">
        <v>148</v>
      </c>
      <c r="M60" s="24" t="s">
        <v>148</v>
      </c>
      <c r="N60" s="115" t="s">
        <v>148</v>
      </c>
    </row>
    <row r="61" spans="2:25" ht="14.25" customHeight="1" x14ac:dyDescent="0.2">
      <c r="B61" s="1">
        <f t="shared" si="2"/>
        <v>51</v>
      </c>
      <c r="C61" s="6"/>
      <c r="D61" s="6"/>
      <c r="E61" s="123"/>
      <c r="F61" s="123" t="s">
        <v>159</v>
      </c>
      <c r="G61" s="123"/>
      <c r="H61" s="123"/>
      <c r="I61" s="123"/>
      <c r="J61" s="123"/>
      <c r="K61" s="24"/>
      <c r="L61" s="24" t="s">
        <v>148</v>
      </c>
      <c r="M61" s="24" t="s">
        <v>148</v>
      </c>
      <c r="N61" s="115">
        <v>1</v>
      </c>
    </row>
    <row r="62" spans="2:25" ht="13.5" customHeight="1" x14ac:dyDescent="0.2">
      <c r="B62" s="1">
        <f t="shared" si="2"/>
        <v>52</v>
      </c>
      <c r="C62" s="6"/>
      <c r="D62" s="6"/>
      <c r="E62" s="123"/>
      <c r="F62" s="123" t="s">
        <v>181</v>
      </c>
      <c r="G62" s="123"/>
      <c r="H62" s="123"/>
      <c r="I62" s="123"/>
      <c r="J62" s="123"/>
      <c r="K62" s="24">
        <v>1</v>
      </c>
      <c r="L62" s="24">
        <v>2</v>
      </c>
      <c r="M62" s="24">
        <v>1</v>
      </c>
      <c r="N62" s="115">
        <v>1</v>
      </c>
    </row>
    <row r="63" spans="2:25" ht="13.95" customHeight="1" x14ac:dyDescent="0.2">
      <c r="B63" s="1">
        <f t="shared" si="2"/>
        <v>53</v>
      </c>
      <c r="C63" s="6"/>
      <c r="D63" s="6"/>
      <c r="E63" s="123"/>
      <c r="F63" s="123" t="s">
        <v>462</v>
      </c>
      <c r="G63" s="123"/>
      <c r="H63" s="123"/>
      <c r="I63" s="123"/>
      <c r="J63" s="123"/>
      <c r="K63" s="24"/>
      <c r="L63" s="24" t="s">
        <v>148</v>
      </c>
      <c r="M63" s="24"/>
      <c r="N63" s="115"/>
    </row>
    <row r="64" spans="2:25" ht="13.95" customHeight="1" x14ac:dyDescent="0.2">
      <c r="B64" s="1">
        <f t="shared" si="2"/>
        <v>54</v>
      </c>
      <c r="C64" s="6"/>
      <c r="D64" s="6"/>
      <c r="E64" s="123"/>
      <c r="F64" s="123" t="s">
        <v>293</v>
      </c>
      <c r="G64" s="123"/>
      <c r="H64" s="123"/>
      <c r="I64" s="123"/>
      <c r="J64" s="123"/>
      <c r="K64" s="24"/>
      <c r="L64" s="24" t="s">
        <v>148</v>
      </c>
      <c r="M64" s="24"/>
      <c r="N64" s="115" t="s">
        <v>148</v>
      </c>
    </row>
    <row r="65" spans="2:24" ht="13.5" customHeight="1" x14ac:dyDescent="0.2">
      <c r="B65" s="1">
        <f t="shared" si="2"/>
        <v>55</v>
      </c>
      <c r="C65" s="6"/>
      <c r="D65" s="6"/>
      <c r="E65" s="123"/>
      <c r="F65" s="123" t="s">
        <v>34</v>
      </c>
      <c r="G65" s="123"/>
      <c r="H65" s="123"/>
      <c r="I65" s="123"/>
      <c r="J65" s="123"/>
      <c r="K65" s="24"/>
      <c r="L65" s="24"/>
      <c r="M65" s="24"/>
      <c r="N65" s="115" t="s">
        <v>148</v>
      </c>
    </row>
    <row r="66" spans="2:24" ht="13.5" customHeight="1" x14ac:dyDescent="0.2">
      <c r="B66" s="1">
        <f t="shared" si="2"/>
        <v>56</v>
      </c>
      <c r="C66" s="2" t="s">
        <v>132</v>
      </c>
      <c r="D66" s="2" t="s">
        <v>186</v>
      </c>
      <c r="E66" s="123"/>
      <c r="F66" s="123" t="s">
        <v>187</v>
      </c>
      <c r="G66" s="123"/>
      <c r="H66" s="123"/>
      <c r="I66" s="123"/>
      <c r="J66" s="123"/>
      <c r="K66" s="24" t="s">
        <v>148</v>
      </c>
      <c r="L66" s="24">
        <v>1</v>
      </c>
      <c r="M66" s="24" t="s">
        <v>148</v>
      </c>
      <c r="N66" s="115">
        <v>1</v>
      </c>
    </row>
    <row r="67" spans="2:24" ht="13.5" customHeight="1" x14ac:dyDescent="0.2">
      <c r="B67" s="1">
        <f t="shared" si="2"/>
        <v>57</v>
      </c>
      <c r="C67" s="6"/>
      <c r="D67" s="2" t="s">
        <v>35</v>
      </c>
      <c r="E67" s="123"/>
      <c r="F67" s="123" t="s">
        <v>112</v>
      </c>
      <c r="G67" s="123"/>
      <c r="H67" s="123"/>
      <c r="I67" s="123"/>
      <c r="J67" s="123"/>
      <c r="K67" s="24">
        <v>1</v>
      </c>
      <c r="L67" s="24"/>
      <c r="M67" s="24"/>
      <c r="N67" s="115">
        <v>2</v>
      </c>
    </row>
    <row r="68" spans="2:24" ht="13.5" customHeight="1" x14ac:dyDescent="0.2">
      <c r="B68" s="1">
        <f t="shared" si="2"/>
        <v>58</v>
      </c>
      <c r="C68" s="7"/>
      <c r="D68" s="8" t="s">
        <v>37</v>
      </c>
      <c r="E68" s="123"/>
      <c r="F68" s="123" t="s">
        <v>38</v>
      </c>
      <c r="G68" s="123"/>
      <c r="H68" s="123"/>
      <c r="I68" s="123"/>
      <c r="J68" s="123"/>
      <c r="K68" s="24">
        <v>50</v>
      </c>
      <c r="L68" s="24">
        <v>25</v>
      </c>
      <c r="M68" s="24">
        <v>50</v>
      </c>
      <c r="N68" s="115">
        <v>75</v>
      </c>
    </row>
    <row r="69" spans="2:24" ht="13.5" customHeight="1" x14ac:dyDescent="0.2">
      <c r="B69" s="1">
        <f>B68+1</f>
        <v>59</v>
      </c>
      <c r="C69" s="2" t="s">
        <v>0</v>
      </c>
      <c r="D69" s="8" t="s">
        <v>39</v>
      </c>
      <c r="E69" s="123"/>
      <c r="F69" s="123" t="s">
        <v>40</v>
      </c>
      <c r="G69" s="123"/>
      <c r="H69" s="123"/>
      <c r="I69" s="123"/>
      <c r="J69" s="123"/>
      <c r="K69" s="24" t="s">
        <v>148</v>
      </c>
      <c r="L69" s="24"/>
      <c r="M69" s="24"/>
      <c r="N69" s="115"/>
      <c r="U69">
        <f>COUNTA(K60:K69)</f>
        <v>5</v>
      </c>
      <c r="V69">
        <f>COUNTA(L60:L69)</f>
        <v>7</v>
      </c>
      <c r="W69">
        <f>COUNTA(M60:M69)</f>
        <v>5</v>
      </c>
      <c r="X69">
        <f>COUNTA(N60:N69)</f>
        <v>8</v>
      </c>
    </row>
    <row r="70" spans="2:24" ht="13.5" customHeight="1" x14ac:dyDescent="0.2">
      <c r="B70" s="1">
        <f t="shared" si="2"/>
        <v>60</v>
      </c>
      <c r="C70" s="152" t="s">
        <v>41</v>
      </c>
      <c r="D70" s="153"/>
      <c r="E70" s="123"/>
      <c r="F70" s="123" t="s">
        <v>42</v>
      </c>
      <c r="G70" s="123"/>
      <c r="H70" s="123"/>
      <c r="I70" s="123"/>
      <c r="J70" s="123"/>
      <c r="K70" s="24">
        <v>250</v>
      </c>
      <c r="L70" s="24">
        <v>500</v>
      </c>
      <c r="M70" s="24">
        <v>450</v>
      </c>
      <c r="N70" s="115">
        <v>125</v>
      </c>
    </row>
    <row r="71" spans="2:24" ht="13.5" customHeight="1" x14ac:dyDescent="0.2">
      <c r="B71" s="1">
        <f t="shared" si="2"/>
        <v>61</v>
      </c>
      <c r="C71" s="3"/>
      <c r="D71" s="82"/>
      <c r="E71" s="123"/>
      <c r="F71" s="123" t="s">
        <v>43</v>
      </c>
      <c r="G71" s="123"/>
      <c r="H71" s="123"/>
      <c r="I71" s="123"/>
      <c r="J71" s="123"/>
      <c r="K71" s="24">
        <v>50</v>
      </c>
      <c r="L71" s="24">
        <v>400</v>
      </c>
      <c r="M71" s="24">
        <v>175</v>
      </c>
      <c r="N71" s="115">
        <v>350</v>
      </c>
    </row>
    <row r="72" spans="2:24" ht="13.95" customHeight="1" thickBot="1" x14ac:dyDescent="0.25">
      <c r="B72" s="1">
        <f t="shared" si="2"/>
        <v>62</v>
      </c>
      <c r="C72" s="3"/>
      <c r="D72" s="82"/>
      <c r="E72" s="123"/>
      <c r="F72" s="123" t="s">
        <v>74</v>
      </c>
      <c r="G72" s="123"/>
      <c r="H72" s="123"/>
      <c r="I72" s="123"/>
      <c r="J72" s="123"/>
      <c r="K72" s="24">
        <v>475</v>
      </c>
      <c r="L72" s="24">
        <v>950</v>
      </c>
      <c r="M72" s="24">
        <v>1050</v>
      </c>
      <c r="N72" s="117">
        <v>275</v>
      </c>
    </row>
    <row r="73" spans="2:24" ht="13.95" customHeight="1" x14ac:dyDescent="0.2">
      <c r="B73" s="83"/>
      <c r="C73" s="84"/>
      <c r="D73" s="84"/>
      <c r="E73" s="23"/>
      <c r="F73" s="23"/>
      <c r="G73" s="23"/>
      <c r="H73" s="23"/>
      <c r="I73" s="23"/>
      <c r="J73" s="23"/>
      <c r="K73" s="23"/>
      <c r="L73" s="23"/>
      <c r="M73" s="23"/>
      <c r="N73" s="23"/>
      <c r="U73">
        <f>COUNTA(K11:K72)</f>
        <v>33</v>
      </c>
      <c r="V73">
        <f>COUNTA(L11:L72)</f>
        <v>33</v>
      </c>
      <c r="W73">
        <f>COUNTA(M11:M72)</f>
        <v>36</v>
      </c>
      <c r="X73">
        <f>COUNTA(N11:N72)</f>
        <v>45</v>
      </c>
    </row>
    <row r="74" spans="2:24" ht="18" customHeight="1" x14ac:dyDescent="0.2"/>
    <row r="75" spans="2:24" ht="18" customHeight="1" x14ac:dyDescent="0.2">
      <c r="B75" s="64"/>
    </row>
    <row r="76" spans="2:24" ht="9" customHeight="1" thickBot="1" x14ac:dyDescent="0.25"/>
    <row r="77" spans="2:24" ht="18" customHeight="1" x14ac:dyDescent="0.2">
      <c r="B77" s="65"/>
      <c r="C77" s="66"/>
      <c r="D77" s="148" t="s">
        <v>1</v>
      </c>
      <c r="E77" s="148"/>
      <c r="F77" s="148"/>
      <c r="G77" s="148"/>
      <c r="H77" s="66"/>
      <c r="I77" s="66"/>
      <c r="J77" s="67"/>
      <c r="K77" s="28" t="s">
        <v>62</v>
      </c>
      <c r="L77" s="28" t="s">
        <v>63</v>
      </c>
      <c r="M77" s="28" t="s">
        <v>64</v>
      </c>
      <c r="N77" s="51" t="s">
        <v>65</v>
      </c>
      <c r="U77">
        <f>SUM(U11:U18,K19:K72)</f>
        <v>30918</v>
      </c>
      <c r="V77">
        <f>SUM(V11:V18,L19:L72)</f>
        <v>13529</v>
      </c>
      <c r="W77">
        <f>SUM(W11:W18,M19:M72)</f>
        <v>17297</v>
      </c>
      <c r="X77">
        <f>SUM(X11:X18,N19:N72)</f>
        <v>11458</v>
      </c>
    </row>
    <row r="78" spans="2:24" ht="18" customHeight="1" thickBot="1" x14ac:dyDescent="0.25">
      <c r="B78" s="73"/>
      <c r="C78" s="9"/>
      <c r="D78" s="147" t="s">
        <v>2</v>
      </c>
      <c r="E78" s="147"/>
      <c r="F78" s="147"/>
      <c r="G78" s="147"/>
      <c r="H78" s="9"/>
      <c r="I78" s="9"/>
      <c r="J78" s="75"/>
      <c r="K78" s="31" t="str">
        <f>K5</f>
        <v>2023.2.20</v>
      </c>
      <c r="L78" s="31" t="str">
        <f>L5</f>
        <v>2023.2.20</v>
      </c>
      <c r="M78" s="31" t="str">
        <f>M5</f>
        <v>2023.2.20</v>
      </c>
      <c r="N78" s="50" t="str">
        <f>N5</f>
        <v>2023.2.20</v>
      </c>
    </row>
    <row r="79" spans="2:24" ht="19.95" customHeight="1" thickTop="1" x14ac:dyDescent="0.2">
      <c r="B79" s="154" t="s">
        <v>45</v>
      </c>
      <c r="C79" s="155"/>
      <c r="D79" s="155"/>
      <c r="E79" s="155"/>
      <c r="F79" s="155"/>
      <c r="G79" s="155"/>
      <c r="H79" s="155"/>
      <c r="I79" s="155"/>
      <c r="J79" s="80"/>
      <c r="K79" s="32">
        <f>SUM(K80:K88)</f>
        <v>30918</v>
      </c>
      <c r="L79" s="32">
        <f>SUM(L80:L88)</f>
        <v>13529</v>
      </c>
      <c r="M79" s="32">
        <f>SUM(M80:M88)</f>
        <v>17297</v>
      </c>
      <c r="N79" s="143">
        <f>SUM(N80:N88)</f>
        <v>11458</v>
      </c>
    </row>
    <row r="80" spans="2:24" ht="13.95" customHeight="1" x14ac:dyDescent="0.2">
      <c r="B80" s="156" t="s">
        <v>46</v>
      </c>
      <c r="C80" s="157"/>
      <c r="D80" s="158"/>
      <c r="E80" s="12"/>
      <c r="F80" s="13"/>
      <c r="G80" s="149" t="s">
        <v>13</v>
      </c>
      <c r="H80" s="149"/>
      <c r="I80" s="13"/>
      <c r="J80" s="14"/>
      <c r="K80" s="4">
        <f>SUM(U$11:U$18)</f>
        <v>1250</v>
      </c>
      <c r="L80" s="4">
        <f>SUM(V$11:V$18)</f>
        <v>250</v>
      </c>
      <c r="M80" s="4">
        <f>SUM(W$11:W$18)</f>
        <v>145</v>
      </c>
      <c r="N80" s="5">
        <f>SUM(X$11:X$18)</f>
        <v>1950</v>
      </c>
    </row>
    <row r="81" spans="2:14" ht="13.95" customHeight="1" x14ac:dyDescent="0.2">
      <c r="B81" s="86"/>
      <c r="C81" s="64"/>
      <c r="D81" s="87"/>
      <c r="E81" s="15"/>
      <c r="F81" s="123"/>
      <c r="G81" s="149" t="s">
        <v>25</v>
      </c>
      <c r="H81" s="149"/>
      <c r="I81" s="119"/>
      <c r="J81" s="16"/>
      <c r="K81" s="4">
        <f>SUM(K$19)</f>
        <v>250</v>
      </c>
      <c r="L81" s="4">
        <f>SUM(L$19)</f>
        <v>50</v>
      </c>
      <c r="M81" s="4">
        <f>SUM(M$19)</f>
        <v>150</v>
      </c>
      <c r="N81" s="5">
        <f>SUM(N$19)</f>
        <v>800</v>
      </c>
    </row>
    <row r="82" spans="2:14" ht="13.95" customHeight="1" x14ac:dyDescent="0.2">
      <c r="B82" s="86"/>
      <c r="C82" s="64"/>
      <c r="D82" s="87"/>
      <c r="E82" s="15"/>
      <c r="F82" s="123"/>
      <c r="G82" s="149" t="s">
        <v>27</v>
      </c>
      <c r="H82" s="149"/>
      <c r="I82" s="13"/>
      <c r="J82" s="14"/>
      <c r="K82" s="4">
        <f>SUM(K$20:K$20)</f>
        <v>50</v>
      </c>
      <c r="L82" s="4">
        <f>SUM(L$20:L$20)</f>
        <v>75</v>
      </c>
      <c r="M82" s="4">
        <f>SUM(M$20:M$20)</f>
        <v>25</v>
      </c>
      <c r="N82" s="5">
        <f>SUM(N$20:N$20)</f>
        <v>325</v>
      </c>
    </row>
    <row r="83" spans="2:14" ht="13.95" customHeight="1" x14ac:dyDescent="0.2">
      <c r="B83" s="86"/>
      <c r="C83" s="64"/>
      <c r="D83" s="87"/>
      <c r="E83" s="15"/>
      <c r="F83" s="123"/>
      <c r="G83" s="149" t="s">
        <v>79</v>
      </c>
      <c r="H83" s="149"/>
      <c r="I83" s="13"/>
      <c r="J83" s="14"/>
      <c r="K83" s="4">
        <f>SUM(K$21:K$23)</f>
        <v>0</v>
      </c>
      <c r="L83" s="4">
        <f>SUM(L$21:L$23)</f>
        <v>0</v>
      </c>
      <c r="M83" s="4">
        <f>SUM(M$21:M$23)</f>
        <v>0</v>
      </c>
      <c r="N83" s="5">
        <f>SUM(N$21:N$23)</f>
        <v>1611</v>
      </c>
    </row>
    <row r="84" spans="2:14" ht="13.95" customHeight="1" x14ac:dyDescent="0.2">
      <c r="B84" s="86"/>
      <c r="C84" s="64"/>
      <c r="D84" s="87"/>
      <c r="E84" s="15"/>
      <c r="F84" s="123"/>
      <c r="G84" s="149" t="s">
        <v>80</v>
      </c>
      <c r="H84" s="149"/>
      <c r="I84" s="13"/>
      <c r="J84" s="14"/>
      <c r="K84" s="4">
        <f>SUM(K24:K41)</f>
        <v>28200</v>
      </c>
      <c r="L84" s="4">
        <f>SUM(L$24:L$41)</f>
        <v>10725</v>
      </c>
      <c r="M84" s="4">
        <f>SUM(M$24:M$41)</f>
        <v>14475</v>
      </c>
      <c r="N84" s="5">
        <f>SUM(N$24:N$41)</f>
        <v>4376</v>
      </c>
    </row>
    <row r="85" spans="2:14" ht="13.95" customHeight="1" x14ac:dyDescent="0.2">
      <c r="B85" s="86"/>
      <c r="C85" s="64"/>
      <c r="D85" s="87"/>
      <c r="E85" s="15"/>
      <c r="F85" s="123"/>
      <c r="G85" s="149" t="s">
        <v>77</v>
      </c>
      <c r="H85" s="149"/>
      <c r="I85" s="13"/>
      <c r="J85" s="14"/>
      <c r="K85" s="4">
        <f>SUM(K$42:K$43)</f>
        <v>0</v>
      </c>
      <c r="L85" s="4">
        <f>SUM(L$42:L$43)</f>
        <v>0</v>
      </c>
      <c r="M85" s="4">
        <f>SUM(M$42:M$43)</f>
        <v>0</v>
      </c>
      <c r="N85" s="5">
        <f>SUM(N$42:N$43)</f>
        <v>0</v>
      </c>
    </row>
    <row r="86" spans="2:14" ht="13.95" customHeight="1" x14ac:dyDescent="0.2">
      <c r="B86" s="86"/>
      <c r="C86" s="64"/>
      <c r="D86" s="87"/>
      <c r="E86" s="15"/>
      <c r="F86" s="123"/>
      <c r="G86" s="149" t="s">
        <v>28</v>
      </c>
      <c r="H86" s="149"/>
      <c r="I86" s="13"/>
      <c r="J86" s="14"/>
      <c r="K86" s="4">
        <f>SUM(K$44:K$59)</f>
        <v>341</v>
      </c>
      <c r="L86" s="4">
        <f>SUM(L$44:L$59)</f>
        <v>551</v>
      </c>
      <c r="M86" s="4">
        <f>SUM(M$44:M$59)</f>
        <v>776</v>
      </c>
      <c r="N86" s="5">
        <f>SUM(N$44:N$59)</f>
        <v>1566</v>
      </c>
    </row>
    <row r="87" spans="2:14" ht="13.95" customHeight="1" x14ac:dyDescent="0.2">
      <c r="B87" s="86"/>
      <c r="C87" s="64"/>
      <c r="D87" s="87"/>
      <c r="E87" s="15"/>
      <c r="F87" s="123"/>
      <c r="G87" s="149" t="s">
        <v>47</v>
      </c>
      <c r="H87" s="149"/>
      <c r="I87" s="13"/>
      <c r="J87" s="14"/>
      <c r="K87" s="4">
        <f>SUM(K$70:K$71)</f>
        <v>300</v>
      </c>
      <c r="L87" s="4">
        <f t="shared" ref="L87:N87" si="5">SUM(L$70:L$71)</f>
        <v>900</v>
      </c>
      <c r="M87" s="4">
        <f t="shared" si="5"/>
        <v>625</v>
      </c>
      <c r="N87" s="5">
        <f t="shared" si="5"/>
        <v>475</v>
      </c>
    </row>
    <row r="88" spans="2:14" ht="13.95" customHeight="1" thickBot="1" x14ac:dyDescent="0.25">
      <c r="B88" s="88"/>
      <c r="C88" s="89"/>
      <c r="D88" s="90"/>
      <c r="E88" s="17"/>
      <c r="F88" s="9"/>
      <c r="G88" s="147" t="s">
        <v>44</v>
      </c>
      <c r="H88" s="147"/>
      <c r="I88" s="18"/>
      <c r="J88" s="19"/>
      <c r="K88" s="10">
        <f>SUM(K$60:K$69,K$72)</f>
        <v>527</v>
      </c>
      <c r="L88" s="10">
        <f>SUM(L$60:L$69,L$72)</f>
        <v>978</v>
      </c>
      <c r="M88" s="10">
        <f>SUM(M$60:M$69,M$72)</f>
        <v>1101</v>
      </c>
      <c r="N88" s="11">
        <f>SUM(N$60:N$69,N$72)</f>
        <v>355</v>
      </c>
    </row>
    <row r="89" spans="2:14" ht="18" customHeight="1" thickTop="1" x14ac:dyDescent="0.2">
      <c r="B89" s="159" t="s">
        <v>48</v>
      </c>
      <c r="C89" s="160"/>
      <c r="D89" s="161"/>
      <c r="E89" s="91"/>
      <c r="F89" s="120"/>
      <c r="G89" s="162" t="s">
        <v>49</v>
      </c>
      <c r="H89" s="162"/>
      <c r="I89" s="120"/>
      <c r="J89" s="121"/>
      <c r="K89" s="35" t="s">
        <v>50</v>
      </c>
      <c r="L89" s="41"/>
      <c r="M89" s="41"/>
      <c r="N89" s="53"/>
    </row>
    <row r="90" spans="2:14" ht="18" customHeight="1" x14ac:dyDescent="0.2">
      <c r="B90" s="92"/>
      <c r="C90" s="93"/>
      <c r="D90" s="93"/>
      <c r="E90" s="94"/>
      <c r="F90" s="95"/>
      <c r="G90" s="96"/>
      <c r="H90" s="96"/>
      <c r="I90" s="95"/>
      <c r="J90" s="97"/>
      <c r="K90" s="36" t="s">
        <v>51</v>
      </c>
      <c r="L90" s="42"/>
      <c r="M90" s="42"/>
      <c r="N90" s="45"/>
    </row>
    <row r="91" spans="2:14" ht="18" customHeight="1" x14ac:dyDescent="0.2">
      <c r="B91" s="86"/>
      <c r="C91" s="64"/>
      <c r="D91" s="64"/>
      <c r="E91" s="98"/>
      <c r="F91" s="22"/>
      <c r="G91" s="163" t="s">
        <v>52</v>
      </c>
      <c r="H91" s="163"/>
      <c r="I91" s="118"/>
      <c r="J91" s="122"/>
      <c r="K91" s="37" t="s">
        <v>53</v>
      </c>
      <c r="L91" s="43"/>
      <c r="M91" s="47"/>
      <c r="N91" s="43"/>
    </row>
    <row r="92" spans="2:14" ht="18" customHeight="1" x14ac:dyDescent="0.2">
      <c r="B92" s="86"/>
      <c r="C92" s="64"/>
      <c r="D92" s="64"/>
      <c r="E92" s="99"/>
      <c r="F92" s="64"/>
      <c r="G92" s="100"/>
      <c r="H92" s="100"/>
      <c r="I92" s="93"/>
      <c r="J92" s="101"/>
      <c r="K92" s="38" t="s">
        <v>89</v>
      </c>
      <c r="L92" s="44"/>
      <c r="M92" s="26"/>
      <c r="N92" s="44"/>
    </row>
    <row r="93" spans="2:14" ht="18" customHeight="1" x14ac:dyDescent="0.2">
      <c r="B93" s="86"/>
      <c r="C93" s="64"/>
      <c r="D93" s="64"/>
      <c r="E93" s="99"/>
      <c r="F93" s="64"/>
      <c r="G93" s="100"/>
      <c r="H93" s="100"/>
      <c r="I93" s="93"/>
      <c r="J93" s="101"/>
      <c r="K93" s="38" t="s">
        <v>82</v>
      </c>
      <c r="L93" s="42"/>
      <c r="M93" s="26"/>
      <c r="N93" s="44"/>
    </row>
    <row r="94" spans="2:14" ht="18" customHeight="1" x14ac:dyDescent="0.2">
      <c r="B94" s="86"/>
      <c r="C94" s="64"/>
      <c r="D94" s="64"/>
      <c r="E94" s="98"/>
      <c r="F94" s="22"/>
      <c r="G94" s="163" t="s">
        <v>54</v>
      </c>
      <c r="H94" s="163"/>
      <c r="I94" s="118"/>
      <c r="J94" s="122"/>
      <c r="K94" s="37" t="s">
        <v>93</v>
      </c>
      <c r="L94" s="43"/>
      <c r="M94" s="47"/>
      <c r="N94" s="43"/>
    </row>
    <row r="95" spans="2:14" ht="18" customHeight="1" x14ac:dyDescent="0.2">
      <c r="B95" s="86"/>
      <c r="C95" s="64"/>
      <c r="D95" s="64"/>
      <c r="E95" s="99"/>
      <c r="F95" s="64"/>
      <c r="G95" s="100"/>
      <c r="H95" s="100"/>
      <c r="I95" s="93"/>
      <c r="J95" s="101"/>
      <c r="K95" s="38" t="s">
        <v>90</v>
      </c>
      <c r="L95" s="44"/>
      <c r="M95" s="26"/>
      <c r="N95" s="44"/>
    </row>
    <row r="96" spans="2:14" ht="18" customHeight="1" x14ac:dyDescent="0.2">
      <c r="B96" s="86"/>
      <c r="C96" s="64"/>
      <c r="D96" s="64"/>
      <c r="E96" s="99"/>
      <c r="F96" s="64"/>
      <c r="G96" s="100"/>
      <c r="H96" s="100"/>
      <c r="I96" s="93"/>
      <c r="J96" s="101"/>
      <c r="K96" s="38" t="s">
        <v>91</v>
      </c>
      <c r="L96" s="44"/>
      <c r="M96" s="44"/>
      <c r="N96" s="44"/>
    </row>
    <row r="97" spans="2:14" ht="18" customHeight="1" x14ac:dyDescent="0.2">
      <c r="B97" s="86"/>
      <c r="C97" s="64"/>
      <c r="D97" s="64"/>
      <c r="E97" s="78"/>
      <c r="F97" s="79"/>
      <c r="G97" s="96"/>
      <c r="H97" s="96"/>
      <c r="I97" s="95"/>
      <c r="J97" s="97"/>
      <c r="K97" s="38" t="s">
        <v>92</v>
      </c>
      <c r="L97" s="45"/>
      <c r="M97" s="42"/>
      <c r="N97" s="45"/>
    </row>
    <row r="98" spans="2:14" ht="18" customHeight="1" x14ac:dyDescent="0.2">
      <c r="B98" s="102"/>
      <c r="C98" s="79"/>
      <c r="D98" s="79"/>
      <c r="E98" s="15"/>
      <c r="F98" s="123"/>
      <c r="G98" s="149" t="s">
        <v>55</v>
      </c>
      <c r="H98" s="149"/>
      <c r="I98" s="13"/>
      <c r="J98" s="14"/>
      <c r="K98" s="27" t="s">
        <v>161</v>
      </c>
      <c r="L98" s="46"/>
      <c r="M98" s="48"/>
      <c r="N98" s="46"/>
    </row>
    <row r="99" spans="2:14" ht="18" customHeight="1" x14ac:dyDescent="0.2">
      <c r="B99" s="156" t="s">
        <v>56</v>
      </c>
      <c r="C99" s="157"/>
      <c r="D99" s="157"/>
      <c r="E99" s="22"/>
      <c r="F99" s="22"/>
      <c r="G99" s="22"/>
      <c r="H99" s="22"/>
      <c r="I99" s="22"/>
      <c r="J99" s="22"/>
      <c r="K99" s="22"/>
      <c r="L99" s="22"/>
      <c r="M99" s="22"/>
      <c r="N99" s="54"/>
    </row>
    <row r="100" spans="2:14" ht="14.1" customHeight="1" x14ac:dyDescent="0.2">
      <c r="B100" s="103"/>
      <c r="C100" s="39" t="s">
        <v>57</v>
      </c>
      <c r="D100" s="104"/>
      <c r="E100" s="39"/>
      <c r="F100" s="39"/>
      <c r="G100" s="39"/>
      <c r="H100" s="39"/>
      <c r="I100" s="39"/>
      <c r="J100" s="39"/>
      <c r="K100" s="39"/>
      <c r="L100" s="39"/>
      <c r="M100" s="39"/>
      <c r="N100" s="55"/>
    </row>
    <row r="101" spans="2:14" ht="14.1" customHeight="1" x14ac:dyDescent="0.2">
      <c r="B101" s="103"/>
      <c r="C101" s="39" t="s">
        <v>58</v>
      </c>
      <c r="D101" s="104"/>
      <c r="E101" s="39"/>
      <c r="F101" s="39"/>
      <c r="G101" s="39"/>
      <c r="H101" s="39"/>
      <c r="I101" s="39"/>
      <c r="J101" s="39"/>
      <c r="K101" s="39"/>
      <c r="L101" s="39"/>
      <c r="M101" s="39"/>
      <c r="N101" s="55"/>
    </row>
    <row r="102" spans="2:14" ht="14.1" customHeight="1" x14ac:dyDescent="0.2">
      <c r="B102" s="103"/>
      <c r="C102" s="39" t="s">
        <v>59</v>
      </c>
      <c r="D102" s="104"/>
      <c r="E102" s="39"/>
      <c r="F102" s="39"/>
      <c r="G102" s="39"/>
      <c r="H102" s="39"/>
      <c r="I102" s="39"/>
      <c r="J102" s="39"/>
      <c r="K102" s="39"/>
      <c r="L102" s="39"/>
      <c r="M102" s="39"/>
      <c r="N102" s="55"/>
    </row>
    <row r="103" spans="2:14" ht="14.1" customHeight="1" x14ac:dyDescent="0.2">
      <c r="B103" s="103"/>
      <c r="C103" s="39" t="s">
        <v>122</v>
      </c>
      <c r="D103" s="104"/>
      <c r="E103" s="39"/>
      <c r="F103" s="39"/>
      <c r="G103" s="39"/>
      <c r="H103" s="39"/>
      <c r="I103" s="39"/>
      <c r="J103" s="39"/>
      <c r="K103" s="39"/>
      <c r="L103" s="39"/>
      <c r="M103" s="39"/>
      <c r="N103" s="55"/>
    </row>
    <row r="104" spans="2:14" ht="14.1" customHeight="1" x14ac:dyDescent="0.2">
      <c r="B104" s="105"/>
      <c r="C104" s="39" t="s">
        <v>123</v>
      </c>
      <c r="D104" s="39"/>
      <c r="E104" s="39"/>
      <c r="F104" s="39"/>
      <c r="G104" s="39"/>
      <c r="H104" s="39"/>
      <c r="I104" s="39"/>
      <c r="J104" s="39"/>
      <c r="K104" s="39"/>
      <c r="L104" s="39"/>
      <c r="M104" s="39"/>
      <c r="N104" s="55"/>
    </row>
    <row r="105" spans="2:14" ht="14.1" customHeight="1" x14ac:dyDescent="0.2">
      <c r="B105" s="105"/>
      <c r="C105" s="39" t="s">
        <v>119</v>
      </c>
      <c r="D105" s="39"/>
      <c r="E105" s="39"/>
      <c r="F105" s="39"/>
      <c r="G105" s="39"/>
      <c r="H105" s="39"/>
      <c r="I105" s="39"/>
      <c r="J105" s="39"/>
      <c r="K105" s="39"/>
      <c r="L105" s="39"/>
      <c r="M105" s="39"/>
      <c r="N105" s="55"/>
    </row>
    <row r="106" spans="2:14" ht="14.1" customHeight="1" x14ac:dyDescent="0.2">
      <c r="B106" s="105"/>
      <c r="C106" s="39" t="s">
        <v>87</v>
      </c>
      <c r="D106" s="39"/>
      <c r="E106" s="39"/>
      <c r="F106" s="39"/>
      <c r="G106" s="39"/>
      <c r="H106" s="39"/>
      <c r="I106" s="39"/>
      <c r="J106" s="39"/>
      <c r="K106" s="39"/>
      <c r="L106" s="39"/>
      <c r="M106" s="39"/>
      <c r="N106" s="55"/>
    </row>
    <row r="107" spans="2:14" ht="14.1" customHeight="1" x14ac:dyDescent="0.2">
      <c r="B107" s="105"/>
      <c r="C107" s="39" t="s">
        <v>88</v>
      </c>
      <c r="D107" s="39"/>
      <c r="E107" s="39"/>
      <c r="F107" s="39"/>
      <c r="G107" s="39"/>
      <c r="H107" s="39"/>
      <c r="I107" s="39"/>
      <c r="J107" s="39"/>
      <c r="K107" s="39"/>
      <c r="L107" s="39"/>
      <c r="M107" s="39"/>
      <c r="N107" s="55"/>
    </row>
    <row r="108" spans="2:14" ht="14.1" customHeight="1" x14ac:dyDescent="0.2">
      <c r="B108" s="105"/>
      <c r="C108" s="39" t="s">
        <v>78</v>
      </c>
      <c r="D108" s="39"/>
      <c r="E108" s="39"/>
      <c r="F108" s="39"/>
      <c r="G108" s="39"/>
      <c r="H108" s="39"/>
      <c r="I108" s="39"/>
      <c r="J108" s="39"/>
      <c r="K108" s="39"/>
      <c r="L108" s="39"/>
      <c r="M108" s="39"/>
      <c r="N108" s="55"/>
    </row>
    <row r="109" spans="2:14" ht="14.1" customHeight="1" x14ac:dyDescent="0.2">
      <c r="B109" s="105"/>
      <c r="C109" s="39" t="s">
        <v>128</v>
      </c>
      <c r="D109" s="39"/>
      <c r="E109" s="39"/>
      <c r="F109" s="39"/>
      <c r="G109" s="39"/>
      <c r="H109" s="39"/>
      <c r="I109" s="39"/>
      <c r="J109" s="39"/>
      <c r="K109" s="39"/>
      <c r="L109" s="39"/>
      <c r="M109" s="39"/>
      <c r="N109" s="55"/>
    </row>
    <row r="110" spans="2:14" ht="14.1" customHeight="1" x14ac:dyDescent="0.2">
      <c r="B110" s="105"/>
      <c r="C110" s="39" t="s">
        <v>124</v>
      </c>
      <c r="D110" s="39"/>
      <c r="E110" s="39"/>
      <c r="F110" s="39"/>
      <c r="G110" s="39"/>
      <c r="H110" s="39"/>
      <c r="I110" s="39"/>
      <c r="J110" s="39"/>
      <c r="K110" s="39"/>
      <c r="L110" s="39"/>
      <c r="M110" s="39"/>
      <c r="N110" s="55"/>
    </row>
    <row r="111" spans="2:14" ht="14.1" customHeight="1" x14ac:dyDescent="0.2">
      <c r="B111" s="105"/>
      <c r="C111" s="39" t="s">
        <v>125</v>
      </c>
      <c r="D111" s="39"/>
      <c r="E111" s="39"/>
      <c r="F111" s="39"/>
      <c r="G111" s="39"/>
      <c r="H111" s="39"/>
      <c r="I111" s="39"/>
      <c r="J111" s="39"/>
      <c r="K111" s="39"/>
      <c r="L111" s="39"/>
      <c r="M111" s="39"/>
      <c r="N111" s="55"/>
    </row>
    <row r="112" spans="2:14" ht="14.1" customHeight="1" x14ac:dyDescent="0.2">
      <c r="B112" s="105"/>
      <c r="C112" s="39" t="s">
        <v>126</v>
      </c>
      <c r="D112" s="39"/>
      <c r="E112" s="39"/>
      <c r="F112" s="39"/>
      <c r="G112" s="39"/>
      <c r="H112" s="39"/>
      <c r="I112" s="39"/>
      <c r="J112" s="39"/>
      <c r="K112" s="39"/>
      <c r="L112" s="39"/>
      <c r="M112" s="39"/>
      <c r="N112" s="55"/>
    </row>
    <row r="113" spans="2:14" ht="14.1" customHeight="1" x14ac:dyDescent="0.2">
      <c r="B113" s="105"/>
      <c r="C113" s="39" t="s">
        <v>115</v>
      </c>
      <c r="D113" s="39"/>
      <c r="E113" s="39"/>
      <c r="F113" s="39"/>
      <c r="G113" s="39"/>
      <c r="H113" s="39"/>
      <c r="I113" s="39"/>
      <c r="J113" s="39"/>
      <c r="K113" s="39"/>
      <c r="L113" s="39"/>
      <c r="M113" s="39"/>
      <c r="N113" s="55"/>
    </row>
    <row r="114" spans="2:14" ht="14.1" customHeight="1" x14ac:dyDescent="0.2">
      <c r="B114" s="105"/>
      <c r="C114" s="39" t="s">
        <v>127</v>
      </c>
      <c r="D114" s="39"/>
      <c r="E114" s="39"/>
      <c r="F114" s="39"/>
      <c r="G114" s="39"/>
      <c r="H114" s="39"/>
      <c r="I114" s="39"/>
      <c r="J114" s="39"/>
      <c r="K114" s="39"/>
      <c r="L114" s="39"/>
      <c r="M114" s="39"/>
      <c r="N114" s="55"/>
    </row>
    <row r="115" spans="2:14" ht="14.1" customHeight="1" x14ac:dyDescent="0.2">
      <c r="B115" s="105"/>
      <c r="C115" s="39" t="s">
        <v>188</v>
      </c>
      <c r="D115" s="39"/>
      <c r="E115" s="39"/>
      <c r="F115" s="39"/>
      <c r="G115" s="39"/>
      <c r="H115" s="39"/>
      <c r="I115" s="39"/>
      <c r="J115" s="39"/>
      <c r="K115" s="39"/>
      <c r="L115" s="39"/>
      <c r="M115" s="39"/>
      <c r="N115" s="55"/>
    </row>
    <row r="116" spans="2:14" ht="14.1" customHeight="1" x14ac:dyDescent="0.2">
      <c r="B116" s="105"/>
      <c r="C116" s="39" t="s">
        <v>121</v>
      </c>
      <c r="D116" s="39"/>
      <c r="E116" s="39"/>
      <c r="F116" s="39"/>
      <c r="G116" s="39"/>
      <c r="H116" s="39"/>
      <c r="I116" s="39"/>
      <c r="J116" s="39"/>
      <c r="K116" s="39"/>
      <c r="L116" s="39"/>
      <c r="M116" s="39"/>
      <c r="N116" s="55"/>
    </row>
    <row r="117" spans="2:14" x14ac:dyDescent="0.2">
      <c r="B117" s="106"/>
      <c r="C117" s="39" t="s">
        <v>134</v>
      </c>
      <c r="N117" s="63"/>
    </row>
    <row r="118" spans="2:14" x14ac:dyDescent="0.2">
      <c r="B118" s="106"/>
      <c r="C118" s="39" t="s">
        <v>130</v>
      </c>
      <c r="N118" s="63"/>
    </row>
    <row r="119" spans="2:14" ht="14.1" customHeight="1" x14ac:dyDescent="0.2">
      <c r="B119" s="105"/>
      <c r="C119" s="39" t="s">
        <v>104</v>
      </c>
      <c r="D119" s="39"/>
      <c r="E119" s="39"/>
      <c r="F119" s="39"/>
      <c r="G119" s="39"/>
      <c r="H119" s="39"/>
      <c r="I119" s="39"/>
      <c r="J119" s="39"/>
      <c r="K119" s="39"/>
      <c r="L119" s="39"/>
      <c r="M119" s="39"/>
      <c r="N119" s="55"/>
    </row>
    <row r="120" spans="2:14" ht="18" customHeight="1" x14ac:dyDescent="0.2">
      <c r="B120" s="105"/>
      <c r="C120" s="39" t="s">
        <v>60</v>
      </c>
      <c r="D120" s="39"/>
      <c r="E120" s="39"/>
      <c r="F120" s="39"/>
      <c r="G120" s="39"/>
      <c r="H120" s="39"/>
      <c r="I120" s="39"/>
      <c r="J120" s="39"/>
      <c r="K120" s="39"/>
      <c r="L120" s="39"/>
      <c r="M120" s="39"/>
      <c r="N120" s="55"/>
    </row>
    <row r="121" spans="2:14" x14ac:dyDescent="0.2">
      <c r="B121" s="106"/>
      <c r="C121" s="39" t="s">
        <v>120</v>
      </c>
      <c r="N121" s="63"/>
    </row>
    <row r="122" spans="2:14" x14ac:dyDescent="0.2">
      <c r="B122" s="106"/>
      <c r="C122" s="39" t="s">
        <v>139</v>
      </c>
      <c r="N122" s="63"/>
    </row>
    <row r="123" spans="2:14" ht="13.8" thickBot="1" x14ac:dyDescent="0.25">
      <c r="B123" s="107"/>
      <c r="C123" s="40" t="s">
        <v>131</v>
      </c>
      <c r="D123" s="61"/>
      <c r="E123" s="61"/>
      <c r="F123" s="61"/>
      <c r="G123" s="61"/>
      <c r="H123" s="61"/>
      <c r="I123" s="61"/>
      <c r="J123" s="61"/>
      <c r="K123" s="61"/>
      <c r="L123" s="61"/>
      <c r="M123" s="61"/>
      <c r="N123" s="62"/>
    </row>
  </sheetData>
  <mergeCells count="27">
    <mergeCell ref="G98:H98"/>
    <mergeCell ref="B99:D99"/>
    <mergeCell ref="G87:H87"/>
    <mergeCell ref="G88:H88"/>
    <mergeCell ref="B89:D89"/>
    <mergeCell ref="G89:H89"/>
    <mergeCell ref="G91:H91"/>
    <mergeCell ref="G94:H94"/>
    <mergeCell ref="G86:H86"/>
    <mergeCell ref="G10:H10"/>
    <mergeCell ref="C70:D70"/>
    <mergeCell ref="D77:G77"/>
    <mergeCell ref="D78:G78"/>
    <mergeCell ref="B79:I79"/>
    <mergeCell ref="B80:D80"/>
    <mergeCell ref="G80:H80"/>
    <mergeCell ref="G81:H81"/>
    <mergeCell ref="G82:H82"/>
    <mergeCell ref="G83:H83"/>
    <mergeCell ref="G84:H84"/>
    <mergeCell ref="G85:H85"/>
    <mergeCell ref="D9:F9"/>
    <mergeCell ref="D4:G4"/>
    <mergeCell ref="D5:G5"/>
    <mergeCell ref="D6:G6"/>
    <mergeCell ref="D7:F7"/>
    <mergeCell ref="D8:F8"/>
  </mergeCells>
  <phoneticPr fontId="23"/>
  <conditionalFormatting sqref="O11:O72">
    <cfRule type="expression" dxfId="26"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3" max="16383" man="1"/>
  </rowBreaks>
  <colBreaks count="1" manualBreakCount="1">
    <brk id="2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AC131"/>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X26" sqref="X26"/>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463</v>
      </c>
      <c r="L5" s="29" t="str">
        <f>K5</f>
        <v>2023.3.1</v>
      </c>
      <c r="M5" s="29" t="str">
        <f>K5</f>
        <v>2023.3.1</v>
      </c>
      <c r="N5" s="113" t="str">
        <f>K5</f>
        <v>2023.3.1</v>
      </c>
    </row>
    <row r="6" spans="2:24" ht="18" customHeight="1" x14ac:dyDescent="0.2">
      <c r="B6" s="68"/>
      <c r="C6" s="123"/>
      <c r="D6" s="149" t="s">
        <v>3</v>
      </c>
      <c r="E6" s="149"/>
      <c r="F6" s="149"/>
      <c r="G6" s="149"/>
      <c r="H6" s="123"/>
      <c r="I6" s="123"/>
      <c r="J6" s="69"/>
      <c r="K6" s="108">
        <v>0.4458333333333333</v>
      </c>
      <c r="L6" s="108">
        <v>0.39444444444444443</v>
      </c>
      <c r="M6" s="108">
        <v>0.47083333333333338</v>
      </c>
      <c r="N6" s="109">
        <v>0.37083333333333335</v>
      </c>
    </row>
    <row r="7" spans="2:24" ht="18" customHeight="1" x14ac:dyDescent="0.2">
      <c r="B7" s="68"/>
      <c r="C7" s="123"/>
      <c r="D7" s="149" t="s">
        <v>4</v>
      </c>
      <c r="E7" s="150"/>
      <c r="F7" s="150"/>
      <c r="G7" s="70" t="s">
        <v>5</v>
      </c>
      <c r="H7" s="123"/>
      <c r="I7" s="123"/>
      <c r="J7" s="69"/>
      <c r="K7" s="110">
        <v>2.58</v>
      </c>
      <c r="L7" s="110">
        <v>1.47</v>
      </c>
      <c r="M7" s="110">
        <v>1.5</v>
      </c>
      <c r="N7" s="111">
        <v>1.53</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t="s">
        <v>201</v>
      </c>
      <c r="L11" s="20" t="s">
        <v>237</v>
      </c>
      <c r="M11" s="20" t="s">
        <v>464</v>
      </c>
      <c r="N11" s="21" t="s">
        <v>262</v>
      </c>
      <c r="P11" t="s">
        <v>14</v>
      </c>
      <c r="Q11">
        <f t="shared" ref="Q11:T12" si="0">IF(K11="",0,VALUE(MID(K11,2,LEN(K11)-2)))</f>
        <v>55</v>
      </c>
      <c r="R11">
        <f t="shared" si="0"/>
        <v>175</v>
      </c>
      <c r="S11">
        <f t="shared" si="0"/>
        <v>185</v>
      </c>
      <c r="T11">
        <f t="shared" si="0"/>
        <v>425</v>
      </c>
      <c r="U11">
        <f t="shared" ref="U11:X17" si="1">IF(K11="＋",0,IF(K11="(＋)",0,ABS(K11)))</f>
        <v>55</v>
      </c>
      <c r="V11">
        <f t="shared" si="1"/>
        <v>175</v>
      </c>
      <c r="W11">
        <f t="shared" si="1"/>
        <v>185</v>
      </c>
      <c r="X11">
        <f t="shared" si="1"/>
        <v>425</v>
      </c>
    </row>
    <row r="12" spans="2:24" ht="13.5" customHeight="1" x14ac:dyDescent="0.2">
      <c r="B12" s="1">
        <f>B11+1</f>
        <v>2</v>
      </c>
      <c r="C12" s="3"/>
      <c r="D12" s="6"/>
      <c r="E12" s="123"/>
      <c r="F12" s="123" t="s">
        <v>164</v>
      </c>
      <c r="G12" s="123"/>
      <c r="H12" s="123"/>
      <c r="I12" s="123"/>
      <c r="J12" s="123"/>
      <c r="K12" s="20"/>
      <c r="L12" s="20"/>
      <c r="M12" s="20" t="s">
        <v>149</v>
      </c>
      <c r="N12" s="21"/>
      <c r="P12" t="s">
        <v>14</v>
      </c>
      <c r="Q12">
        <f>IF(K12="",0,VALUE(MID(K12,2,LEN(K12)-2)))</f>
        <v>0</v>
      </c>
      <c r="R12">
        <f t="shared" si="0"/>
        <v>0</v>
      </c>
      <c r="S12" t="e">
        <f t="shared" si="0"/>
        <v>#VALUE!</v>
      </c>
      <c r="T12">
        <f t="shared" si="0"/>
        <v>0</v>
      </c>
      <c r="U12">
        <f>IF(K12="＋",0,IF(K12="(＋)",0,ABS(K12)))</f>
        <v>0</v>
      </c>
      <c r="V12">
        <f t="shared" si="1"/>
        <v>0</v>
      </c>
      <c r="W12">
        <f t="shared" si="1"/>
        <v>0</v>
      </c>
      <c r="X12">
        <f t="shared" si="1"/>
        <v>0</v>
      </c>
    </row>
    <row r="13" spans="2:24" ht="13.95" customHeight="1" x14ac:dyDescent="0.2">
      <c r="B13" s="1">
        <f t="shared" ref="B13:B76" si="2">B12+1</f>
        <v>3</v>
      </c>
      <c r="C13" s="3"/>
      <c r="D13" s="6"/>
      <c r="E13" s="123"/>
      <c r="F13" s="123" t="s">
        <v>166</v>
      </c>
      <c r="G13" s="123"/>
      <c r="H13" s="123"/>
      <c r="I13" s="123"/>
      <c r="J13" s="123"/>
      <c r="K13" s="20"/>
      <c r="L13" s="20" t="s">
        <v>146</v>
      </c>
      <c r="M13" s="20"/>
      <c r="N13" s="21"/>
      <c r="P13" s="81" t="s">
        <v>15</v>
      </c>
      <c r="Q13">
        <f>K13</f>
        <v>0</v>
      </c>
      <c r="R13" t="str">
        <f>L13</f>
        <v>(5)</v>
      </c>
      <c r="S13">
        <f>M13</f>
        <v>0</v>
      </c>
      <c r="T13">
        <f>N13</f>
        <v>0</v>
      </c>
      <c r="U13">
        <f t="shared" si="1"/>
        <v>0</v>
      </c>
      <c r="V13">
        <f>IF(L13="＋",0,IF(L13="(＋)",0,ABS(L13)))</f>
        <v>5</v>
      </c>
      <c r="W13">
        <f t="shared" si="1"/>
        <v>0</v>
      </c>
      <c r="X13">
        <f t="shared" si="1"/>
        <v>0</v>
      </c>
    </row>
    <row r="14" spans="2:24" ht="13.95" customHeight="1" x14ac:dyDescent="0.2">
      <c r="B14" s="1">
        <f t="shared" si="2"/>
        <v>4</v>
      </c>
      <c r="C14" s="3"/>
      <c r="D14" s="6"/>
      <c r="E14" s="123"/>
      <c r="F14" s="123" t="s">
        <v>202</v>
      </c>
      <c r="G14" s="123"/>
      <c r="H14" s="123"/>
      <c r="I14" s="123"/>
      <c r="J14" s="123"/>
      <c r="K14" s="20"/>
      <c r="L14" s="20" t="s">
        <v>148</v>
      </c>
      <c r="M14" s="20"/>
      <c r="N14" s="21"/>
      <c r="P14" t="s">
        <v>14</v>
      </c>
      <c r="Q14">
        <f>IF(K14="",0,VALUE(MID(K14,2,LEN(K14)-2)))</f>
        <v>0</v>
      </c>
      <c r="R14" t="e">
        <f>IF(L14="",0,VALUE(MID(L14,2,LEN(L14)-2)))</f>
        <v>#VALUE!</v>
      </c>
      <c r="S14">
        <f>IF(M14="",0,VALUE(MID(M14,2,LEN(M14)-2)))</f>
        <v>0</v>
      </c>
      <c r="T14">
        <f>IF(N14="",0,VALUE(MID(N14,2,LEN(N14)-2)))</f>
        <v>0</v>
      </c>
      <c r="U14">
        <f>IF(K14="＋",0,IF(K14="(＋)",0,ABS(K14)))</f>
        <v>0</v>
      </c>
      <c r="V14">
        <f>IF(L14="＋",0,IF(L14="(＋)",0,ABS(L14)))</f>
        <v>0</v>
      </c>
      <c r="W14">
        <f>IF(M14="＋",0,IF(M14="(＋)",0,ABS(M14)))</f>
        <v>0</v>
      </c>
      <c r="X14">
        <f>IF(N14="＋",0,IF(N14="(＋)",0,ABS(N14)))</f>
        <v>0</v>
      </c>
    </row>
    <row r="15" spans="2:24" ht="13.95" customHeight="1" x14ac:dyDescent="0.2">
      <c r="B15" s="1">
        <f t="shared" si="2"/>
        <v>5</v>
      </c>
      <c r="C15" s="3"/>
      <c r="D15" s="6"/>
      <c r="E15" s="123"/>
      <c r="F15" s="123" t="s">
        <v>140</v>
      </c>
      <c r="G15" s="123"/>
      <c r="H15" s="123"/>
      <c r="I15" s="123"/>
      <c r="J15" s="123"/>
      <c r="K15" s="20" t="s">
        <v>193</v>
      </c>
      <c r="L15" s="20" t="s">
        <v>198</v>
      </c>
      <c r="M15" s="20" t="s">
        <v>193</v>
      </c>
      <c r="N15" s="21" t="s">
        <v>201</v>
      </c>
      <c r="P15" t="s">
        <v>14</v>
      </c>
      <c r="Q15">
        <f t="shared" ref="Q15:T15" si="3">IF(K15="",0,VALUE(MID(K15,2,LEN(K15)-2)))</f>
        <v>35</v>
      </c>
      <c r="R15">
        <f t="shared" si="3"/>
        <v>40</v>
      </c>
      <c r="S15">
        <f t="shared" si="3"/>
        <v>35</v>
      </c>
      <c r="T15">
        <f t="shared" si="3"/>
        <v>55</v>
      </c>
      <c r="U15">
        <f t="shared" si="1"/>
        <v>35</v>
      </c>
      <c r="V15">
        <f t="shared" si="1"/>
        <v>40</v>
      </c>
      <c r="W15">
        <f t="shared" si="1"/>
        <v>35</v>
      </c>
      <c r="X15">
        <f t="shared" si="1"/>
        <v>55</v>
      </c>
    </row>
    <row r="16" spans="2:24" ht="13.5" customHeight="1" x14ac:dyDescent="0.2">
      <c r="B16" s="1">
        <f t="shared" si="2"/>
        <v>6</v>
      </c>
      <c r="C16" s="3"/>
      <c r="D16" s="6"/>
      <c r="E16" s="123"/>
      <c r="F16" s="123" t="s">
        <v>109</v>
      </c>
      <c r="G16" s="123"/>
      <c r="H16" s="123"/>
      <c r="I16" s="123"/>
      <c r="J16" s="123"/>
      <c r="K16" s="20" t="s">
        <v>147</v>
      </c>
      <c r="L16" s="20" t="s">
        <v>146</v>
      </c>
      <c r="M16" s="20" t="s">
        <v>250</v>
      </c>
      <c r="N16" s="21"/>
      <c r="U16">
        <f t="shared" si="1"/>
        <v>10</v>
      </c>
      <c r="V16">
        <f t="shared" si="1"/>
        <v>5</v>
      </c>
      <c r="W16">
        <f t="shared" si="1"/>
        <v>20</v>
      </c>
      <c r="X16">
        <f t="shared" si="1"/>
        <v>0</v>
      </c>
    </row>
    <row r="17" spans="2:24" ht="13.5" customHeight="1" x14ac:dyDescent="0.2">
      <c r="B17" s="1">
        <f t="shared" si="2"/>
        <v>7</v>
      </c>
      <c r="C17" s="3"/>
      <c r="D17" s="6"/>
      <c r="E17" s="123"/>
      <c r="F17" s="123" t="s">
        <v>108</v>
      </c>
      <c r="G17" s="123"/>
      <c r="H17" s="123"/>
      <c r="I17" s="123"/>
      <c r="J17" s="123"/>
      <c r="K17" s="20"/>
      <c r="L17" s="20" t="s">
        <v>250</v>
      </c>
      <c r="M17" s="20" t="s">
        <v>192</v>
      </c>
      <c r="N17" s="21" t="s">
        <v>146</v>
      </c>
      <c r="P17" t="s">
        <v>14</v>
      </c>
      <c r="Q17">
        <f t="shared" ref="Q17:T17" si="4">IF(K17="",0,VALUE(MID(K17,2,LEN(K17)-2)))</f>
        <v>0</v>
      </c>
      <c r="R17" t="e">
        <f>IF(#REF!="",0,VALUE(MID(#REF!,2,LEN(#REF!)-2)))</f>
        <v>#REF!</v>
      </c>
      <c r="S17">
        <f t="shared" si="4"/>
        <v>15</v>
      </c>
      <c r="T17">
        <f t="shared" si="4"/>
        <v>5</v>
      </c>
      <c r="U17">
        <f t="shared" si="1"/>
        <v>0</v>
      </c>
      <c r="V17">
        <f t="shared" si="1"/>
        <v>20</v>
      </c>
      <c r="W17">
        <f t="shared" si="1"/>
        <v>15</v>
      </c>
      <c r="X17">
        <f t="shared" si="1"/>
        <v>5</v>
      </c>
    </row>
    <row r="18" spans="2:24" ht="13.5" customHeight="1" x14ac:dyDescent="0.2">
      <c r="B18" s="1">
        <f t="shared" si="2"/>
        <v>8</v>
      </c>
      <c r="C18" s="2" t="s">
        <v>24</v>
      </c>
      <c r="D18" s="2" t="s">
        <v>25</v>
      </c>
      <c r="E18" s="123"/>
      <c r="F18" s="123" t="s">
        <v>107</v>
      </c>
      <c r="G18" s="123"/>
      <c r="H18" s="123"/>
      <c r="I18" s="123"/>
      <c r="J18" s="123"/>
      <c r="K18" s="24">
        <v>600</v>
      </c>
      <c r="L18" s="24">
        <v>35</v>
      </c>
      <c r="M18" s="24">
        <v>105</v>
      </c>
      <c r="N18" s="115">
        <v>230</v>
      </c>
      <c r="P18" s="81"/>
    </row>
    <row r="19" spans="2:24" ht="13.5" customHeight="1" x14ac:dyDescent="0.2">
      <c r="B19" s="1">
        <f t="shared" si="2"/>
        <v>9</v>
      </c>
      <c r="C19" s="2" t="s">
        <v>26</v>
      </c>
      <c r="D19" s="2" t="s">
        <v>27</v>
      </c>
      <c r="E19" s="123"/>
      <c r="F19" s="123" t="s">
        <v>95</v>
      </c>
      <c r="G19" s="123"/>
      <c r="H19" s="123"/>
      <c r="I19" s="123"/>
      <c r="J19" s="123"/>
      <c r="K19" s="24" t="s">
        <v>148</v>
      </c>
      <c r="L19" s="24"/>
      <c r="M19" s="24">
        <v>15</v>
      </c>
      <c r="N19" s="115">
        <v>105</v>
      </c>
      <c r="P19" s="81"/>
    </row>
    <row r="20" spans="2:24" ht="13.5" customHeight="1" x14ac:dyDescent="0.2">
      <c r="B20" s="1">
        <f t="shared" si="2"/>
        <v>10</v>
      </c>
      <c r="C20" s="2" t="s">
        <v>85</v>
      </c>
      <c r="D20" s="2" t="s">
        <v>16</v>
      </c>
      <c r="E20" s="123"/>
      <c r="F20" s="123" t="s">
        <v>445</v>
      </c>
      <c r="G20" s="123"/>
      <c r="H20" s="123"/>
      <c r="I20" s="123"/>
      <c r="J20" s="123"/>
      <c r="K20" s="24"/>
      <c r="L20" s="24"/>
      <c r="M20" s="24"/>
      <c r="N20" s="115">
        <v>74</v>
      </c>
    </row>
    <row r="21" spans="2:24" ht="14.85" customHeight="1" x14ac:dyDescent="0.2">
      <c r="B21" s="1">
        <f t="shared" si="2"/>
        <v>11</v>
      </c>
      <c r="C21" s="6"/>
      <c r="D21" s="6"/>
      <c r="E21" s="123"/>
      <c r="F21" s="123" t="s">
        <v>461</v>
      </c>
      <c r="G21" s="123"/>
      <c r="H21" s="123"/>
      <c r="I21" s="123"/>
      <c r="J21" s="123"/>
      <c r="K21" s="24"/>
      <c r="L21" s="24"/>
      <c r="M21" s="24"/>
      <c r="N21" s="115" t="s">
        <v>148</v>
      </c>
    </row>
    <row r="22" spans="2:24" ht="13.5" customHeight="1" x14ac:dyDescent="0.2">
      <c r="B22" s="1">
        <f t="shared" si="2"/>
        <v>12</v>
      </c>
      <c r="C22" s="6"/>
      <c r="D22" s="6"/>
      <c r="E22" s="123"/>
      <c r="F22" s="123" t="s">
        <v>141</v>
      </c>
      <c r="G22" s="123"/>
      <c r="H22" s="123"/>
      <c r="I22" s="123"/>
      <c r="J22" s="123"/>
      <c r="K22" s="24"/>
      <c r="L22" s="24"/>
      <c r="M22" s="24"/>
      <c r="N22" s="115">
        <v>32</v>
      </c>
    </row>
    <row r="23" spans="2:24" ht="13.5" customHeight="1" x14ac:dyDescent="0.2">
      <c r="B23" s="1">
        <f t="shared" si="2"/>
        <v>13</v>
      </c>
      <c r="C23" s="6"/>
      <c r="D23" s="8" t="s">
        <v>210</v>
      </c>
      <c r="E23" s="123"/>
      <c r="F23" s="123" t="s">
        <v>211</v>
      </c>
      <c r="G23" s="123"/>
      <c r="H23" s="123"/>
      <c r="I23" s="123"/>
      <c r="J23" s="123"/>
      <c r="K23" s="24" t="s">
        <v>148</v>
      </c>
      <c r="L23" s="24"/>
      <c r="M23" s="24"/>
      <c r="N23" s="115"/>
      <c r="U23">
        <f>COUNTA(K23)</f>
        <v>1</v>
      </c>
      <c r="V23">
        <f>COUNTA(L23)</f>
        <v>0</v>
      </c>
      <c r="W23">
        <f>COUNTA(M23)</f>
        <v>0</v>
      </c>
      <c r="X23">
        <f>COUNTA(N23)</f>
        <v>0</v>
      </c>
    </row>
    <row r="24" spans="2:24" ht="13.95" customHeight="1" x14ac:dyDescent="0.2">
      <c r="B24" s="1">
        <f t="shared" si="2"/>
        <v>14</v>
      </c>
      <c r="C24" s="6"/>
      <c r="D24" s="2" t="s">
        <v>17</v>
      </c>
      <c r="E24" s="123"/>
      <c r="F24" s="123" t="s">
        <v>105</v>
      </c>
      <c r="G24" s="123"/>
      <c r="H24" s="123"/>
      <c r="I24" s="123"/>
      <c r="J24" s="123"/>
      <c r="K24" s="24"/>
      <c r="L24" s="24"/>
      <c r="M24" s="24">
        <v>8</v>
      </c>
      <c r="N24" s="115">
        <v>214</v>
      </c>
    </row>
    <row r="25" spans="2:24" ht="13.5" customHeight="1" x14ac:dyDescent="0.2">
      <c r="B25" s="1">
        <f t="shared" si="2"/>
        <v>15</v>
      </c>
      <c r="C25" s="6"/>
      <c r="D25" s="6"/>
      <c r="E25" s="123"/>
      <c r="F25" s="123" t="s">
        <v>96</v>
      </c>
      <c r="G25" s="123"/>
      <c r="H25" s="123"/>
      <c r="I25" s="123"/>
      <c r="J25" s="123"/>
      <c r="K25" s="24">
        <v>10</v>
      </c>
      <c r="L25" s="24">
        <v>175</v>
      </c>
      <c r="M25" s="24">
        <v>390</v>
      </c>
      <c r="N25" s="115">
        <v>195</v>
      </c>
    </row>
    <row r="26" spans="2:24" ht="13.95" customHeight="1" x14ac:dyDescent="0.2">
      <c r="B26" s="1">
        <f t="shared" si="2"/>
        <v>16</v>
      </c>
      <c r="C26" s="6"/>
      <c r="D26" s="6"/>
      <c r="E26" s="123"/>
      <c r="F26" s="123" t="s">
        <v>97</v>
      </c>
      <c r="G26" s="123"/>
      <c r="H26" s="123"/>
      <c r="I26" s="123"/>
      <c r="J26" s="123"/>
      <c r="K26" s="24"/>
      <c r="L26" s="24">
        <v>115</v>
      </c>
      <c r="M26" s="24">
        <v>200</v>
      </c>
      <c r="N26" s="115">
        <v>40</v>
      </c>
    </row>
    <row r="27" spans="2:24" ht="13.95" customHeight="1" x14ac:dyDescent="0.2">
      <c r="B27" s="1">
        <f t="shared" si="2"/>
        <v>17</v>
      </c>
      <c r="C27" s="6"/>
      <c r="D27" s="6"/>
      <c r="E27" s="123"/>
      <c r="F27" s="123" t="s">
        <v>152</v>
      </c>
      <c r="G27" s="123"/>
      <c r="H27" s="123"/>
      <c r="I27" s="123"/>
      <c r="J27" s="123"/>
      <c r="K27" s="24" t="s">
        <v>148</v>
      </c>
      <c r="L27" s="24" t="s">
        <v>148</v>
      </c>
      <c r="M27" s="24"/>
      <c r="N27" s="115">
        <v>20</v>
      </c>
    </row>
    <row r="28" spans="2:24" ht="13.95" customHeight="1" x14ac:dyDescent="0.2">
      <c r="B28" s="1">
        <f t="shared" si="2"/>
        <v>18</v>
      </c>
      <c r="C28" s="6"/>
      <c r="D28" s="6"/>
      <c r="E28" s="123"/>
      <c r="F28" s="123" t="s">
        <v>465</v>
      </c>
      <c r="G28" s="123"/>
      <c r="H28" s="123"/>
      <c r="I28" s="123"/>
      <c r="J28" s="123"/>
      <c r="K28" s="24"/>
      <c r="L28" s="24">
        <v>1</v>
      </c>
      <c r="M28" s="24"/>
      <c r="N28" s="115" t="s">
        <v>148</v>
      </c>
    </row>
    <row r="29" spans="2:24" ht="13.5" customHeight="1" x14ac:dyDescent="0.2">
      <c r="B29" s="1">
        <f t="shared" si="2"/>
        <v>19</v>
      </c>
      <c r="C29" s="6"/>
      <c r="D29" s="6"/>
      <c r="E29" s="123"/>
      <c r="F29" s="123" t="s">
        <v>18</v>
      </c>
      <c r="G29" s="123"/>
      <c r="H29" s="123"/>
      <c r="I29" s="123"/>
      <c r="J29" s="123"/>
      <c r="K29" s="24">
        <v>190</v>
      </c>
      <c r="L29" s="24">
        <v>90</v>
      </c>
      <c r="M29" s="24">
        <v>140</v>
      </c>
      <c r="N29" s="115">
        <v>10</v>
      </c>
    </row>
    <row r="30" spans="2:24" ht="13.5" customHeight="1" x14ac:dyDescent="0.2">
      <c r="B30" s="1">
        <f t="shared" si="2"/>
        <v>20</v>
      </c>
      <c r="C30" s="6"/>
      <c r="D30" s="6"/>
      <c r="E30" s="123"/>
      <c r="F30" s="123" t="s">
        <v>98</v>
      </c>
      <c r="G30" s="123"/>
      <c r="H30" s="123"/>
      <c r="I30" s="123"/>
      <c r="J30" s="123"/>
      <c r="K30" s="24" t="s">
        <v>148</v>
      </c>
      <c r="L30" s="24"/>
      <c r="M30" s="24"/>
      <c r="N30" s="115"/>
    </row>
    <row r="31" spans="2:24" ht="13.5" customHeight="1" x14ac:dyDescent="0.2">
      <c r="B31" s="1">
        <f t="shared" si="2"/>
        <v>21</v>
      </c>
      <c r="C31" s="6"/>
      <c r="D31" s="6"/>
      <c r="E31" s="123"/>
      <c r="F31" s="123" t="s">
        <v>99</v>
      </c>
      <c r="G31" s="123"/>
      <c r="H31" s="123"/>
      <c r="I31" s="123"/>
      <c r="J31" s="123"/>
      <c r="K31" s="24">
        <v>10</v>
      </c>
      <c r="L31" s="24">
        <v>25</v>
      </c>
      <c r="M31" s="24">
        <v>20</v>
      </c>
      <c r="N31" s="115">
        <v>5</v>
      </c>
    </row>
    <row r="32" spans="2:24" ht="13.5" customHeight="1" x14ac:dyDescent="0.2">
      <c r="B32" s="1">
        <f t="shared" si="2"/>
        <v>22</v>
      </c>
      <c r="C32" s="6"/>
      <c r="D32" s="6"/>
      <c r="E32" s="123"/>
      <c r="F32" s="123" t="s">
        <v>19</v>
      </c>
      <c r="G32" s="123"/>
      <c r="H32" s="123"/>
      <c r="I32" s="123"/>
      <c r="J32" s="123"/>
      <c r="K32" s="24"/>
      <c r="L32" s="24"/>
      <c r="M32" s="24">
        <v>5</v>
      </c>
      <c r="N32" s="115"/>
    </row>
    <row r="33" spans="2:29" ht="13.5" customHeight="1" x14ac:dyDescent="0.2">
      <c r="B33" s="1">
        <f t="shared" si="2"/>
        <v>23</v>
      </c>
      <c r="C33" s="6"/>
      <c r="D33" s="6"/>
      <c r="E33" s="123"/>
      <c r="F33" s="123" t="s">
        <v>214</v>
      </c>
      <c r="G33" s="123"/>
      <c r="H33" s="123"/>
      <c r="I33" s="123"/>
      <c r="J33" s="123"/>
      <c r="K33" s="24"/>
      <c r="L33" s="24" t="s">
        <v>148</v>
      </c>
      <c r="M33" s="24">
        <v>40</v>
      </c>
      <c r="N33" s="115" t="s">
        <v>148</v>
      </c>
    </row>
    <row r="34" spans="2:29" ht="13.5" customHeight="1" x14ac:dyDescent="0.2">
      <c r="B34" s="1">
        <f t="shared" si="2"/>
        <v>24</v>
      </c>
      <c r="C34" s="6"/>
      <c r="D34" s="6"/>
      <c r="E34" s="123"/>
      <c r="F34" s="123" t="s">
        <v>138</v>
      </c>
      <c r="G34" s="123"/>
      <c r="H34" s="123"/>
      <c r="I34" s="123"/>
      <c r="J34" s="123"/>
      <c r="K34" s="24"/>
      <c r="L34" s="24"/>
      <c r="M34" s="24" t="s">
        <v>148</v>
      </c>
      <c r="N34" s="115" t="s">
        <v>148</v>
      </c>
    </row>
    <row r="35" spans="2:29" ht="13.5" customHeight="1" x14ac:dyDescent="0.2">
      <c r="B35" s="1">
        <f t="shared" si="2"/>
        <v>25</v>
      </c>
      <c r="C35" s="6"/>
      <c r="D35" s="6"/>
      <c r="E35" s="123"/>
      <c r="F35" s="123" t="s">
        <v>118</v>
      </c>
      <c r="G35" s="123"/>
      <c r="H35" s="123"/>
      <c r="I35" s="123"/>
      <c r="J35" s="123"/>
      <c r="K35" s="24">
        <v>85</v>
      </c>
      <c r="L35" s="24">
        <v>125</v>
      </c>
      <c r="M35" s="24">
        <v>290</v>
      </c>
      <c r="N35" s="115">
        <v>5000</v>
      </c>
    </row>
    <row r="36" spans="2:29" ht="13.5" customHeight="1" x14ac:dyDescent="0.2">
      <c r="B36" s="1">
        <f t="shared" si="2"/>
        <v>26</v>
      </c>
      <c r="C36" s="6"/>
      <c r="D36" s="6"/>
      <c r="E36" s="123"/>
      <c r="F36" s="123" t="s">
        <v>170</v>
      </c>
      <c r="G36" s="123"/>
      <c r="H36" s="123"/>
      <c r="I36" s="123"/>
      <c r="J36" s="123"/>
      <c r="K36" s="24" t="s">
        <v>148</v>
      </c>
      <c r="L36" s="24"/>
      <c r="M36" s="24"/>
      <c r="N36" s="115" t="s">
        <v>148</v>
      </c>
    </row>
    <row r="37" spans="2:29" ht="13.95" customHeight="1" x14ac:dyDescent="0.2">
      <c r="B37" s="1">
        <f t="shared" si="2"/>
        <v>27</v>
      </c>
      <c r="C37" s="6"/>
      <c r="D37" s="6"/>
      <c r="E37" s="123"/>
      <c r="F37" s="123" t="s">
        <v>20</v>
      </c>
      <c r="G37" s="123"/>
      <c r="H37" s="123"/>
      <c r="I37" s="123"/>
      <c r="J37" s="123"/>
      <c r="K37" s="24" t="s">
        <v>148</v>
      </c>
      <c r="L37" s="24" t="s">
        <v>148</v>
      </c>
      <c r="M37" s="24"/>
      <c r="N37" s="115"/>
    </row>
    <row r="38" spans="2:29" ht="13.5" customHeight="1" x14ac:dyDescent="0.2">
      <c r="B38" s="1">
        <f t="shared" si="2"/>
        <v>28</v>
      </c>
      <c r="C38" s="6"/>
      <c r="D38" s="6"/>
      <c r="E38" s="123"/>
      <c r="F38" s="123" t="s">
        <v>21</v>
      </c>
      <c r="G38" s="123"/>
      <c r="H38" s="123"/>
      <c r="I38" s="123"/>
      <c r="J38" s="123"/>
      <c r="K38" s="24">
        <v>35500</v>
      </c>
      <c r="L38" s="24">
        <v>4500</v>
      </c>
      <c r="M38" s="24">
        <v>24500</v>
      </c>
      <c r="N38" s="60">
        <v>20</v>
      </c>
    </row>
    <row r="39" spans="2:29" ht="13.95" customHeight="1" x14ac:dyDescent="0.2">
      <c r="B39" s="1">
        <f t="shared" si="2"/>
        <v>29</v>
      </c>
      <c r="C39" s="6"/>
      <c r="D39" s="6"/>
      <c r="E39" s="123"/>
      <c r="F39" s="123" t="s">
        <v>22</v>
      </c>
      <c r="G39" s="123"/>
      <c r="H39" s="123"/>
      <c r="I39" s="123"/>
      <c r="J39" s="123"/>
      <c r="K39" s="24">
        <v>5</v>
      </c>
      <c r="L39" s="24"/>
      <c r="M39" s="24"/>
      <c r="N39" s="115"/>
    </row>
    <row r="40" spans="2:29" ht="13.5" customHeight="1" x14ac:dyDescent="0.2">
      <c r="B40" s="1">
        <f t="shared" si="2"/>
        <v>30</v>
      </c>
      <c r="C40" s="2" t="s">
        <v>76</v>
      </c>
      <c r="D40" s="2" t="s">
        <v>77</v>
      </c>
      <c r="E40" s="123"/>
      <c r="F40" s="123" t="s">
        <v>94</v>
      </c>
      <c r="G40" s="123"/>
      <c r="H40" s="123"/>
      <c r="I40" s="123"/>
      <c r="J40" s="123"/>
      <c r="K40" s="24"/>
      <c r="L40" s="24"/>
      <c r="M40" s="24"/>
      <c r="N40" s="115">
        <v>25</v>
      </c>
    </row>
    <row r="41" spans="2:29" ht="13.95" customHeight="1" x14ac:dyDescent="0.2">
      <c r="B41" s="1">
        <f t="shared" si="2"/>
        <v>31</v>
      </c>
      <c r="C41" s="6"/>
      <c r="D41" s="6"/>
      <c r="E41" s="123"/>
      <c r="F41" s="123" t="s">
        <v>456</v>
      </c>
      <c r="G41" s="123"/>
      <c r="H41" s="123"/>
      <c r="I41" s="123"/>
      <c r="J41" s="123"/>
      <c r="K41" s="24">
        <v>5</v>
      </c>
      <c r="L41" s="24"/>
      <c r="M41" s="24"/>
      <c r="N41" s="115"/>
    </row>
    <row r="42" spans="2:29" ht="13.95" customHeight="1" x14ac:dyDescent="0.2">
      <c r="B42" s="1">
        <f t="shared" si="2"/>
        <v>32</v>
      </c>
      <c r="C42" s="6"/>
      <c r="D42" s="6"/>
      <c r="E42" s="123"/>
      <c r="F42" s="123" t="s">
        <v>361</v>
      </c>
      <c r="G42" s="123"/>
      <c r="H42" s="123"/>
      <c r="I42" s="123"/>
      <c r="J42" s="123"/>
      <c r="K42" s="24"/>
      <c r="L42" s="24" t="s">
        <v>148</v>
      </c>
      <c r="M42" s="24"/>
      <c r="N42" s="115"/>
      <c r="U42">
        <f>COUNTA(K40:K42)</f>
        <v>1</v>
      </c>
      <c r="V42">
        <f>COUNTA(L40:L42)</f>
        <v>1</v>
      </c>
      <c r="W42">
        <f>COUNTA(M40:M42)</f>
        <v>0</v>
      </c>
      <c r="X42">
        <f>COUNTA(N40:N42)</f>
        <v>1</v>
      </c>
    </row>
    <row r="43" spans="2:29" ht="13.95" customHeight="1" x14ac:dyDescent="0.2">
      <c r="B43" s="1">
        <f t="shared" si="2"/>
        <v>33</v>
      </c>
      <c r="C43" s="2" t="s">
        <v>86</v>
      </c>
      <c r="D43" s="2" t="s">
        <v>28</v>
      </c>
      <c r="E43" s="123"/>
      <c r="F43" s="123" t="s">
        <v>113</v>
      </c>
      <c r="G43" s="123"/>
      <c r="H43" s="123"/>
      <c r="I43" s="123"/>
      <c r="J43" s="123"/>
      <c r="K43" s="24">
        <v>20</v>
      </c>
      <c r="L43" s="24"/>
      <c r="M43" s="24"/>
      <c r="N43" s="115" t="s">
        <v>148</v>
      </c>
      <c r="Y43" s="125"/>
    </row>
    <row r="44" spans="2:29" ht="13.95" customHeight="1" x14ac:dyDescent="0.2">
      <c r="B44" s="1">
        <f t="shared" si="2"/>
        <v>34</v>
      </c>
      <c r="C44" s="6"/>
      <c r="D44" s="6"/>
      <c r="E44" s="123"/>
      <c r="F44" s="123" t="s">
        <v>171</v>
      </c>
      <c r="G44" s="123"/>
      <c r="H44" s="123"/>
      <c r="I44" s="123"/>
      <c r="J44" s="123"/>
      <c r="K44" s="24"/>
      <c r="L44" s="24">
        <v>20</v>
      </c>
      <c r="M44" s="24" t="s">
        <v>148</v>
      </c>
      <c r="N44" s="115"/>
      <c r="Y44" s="125"/>
    </row>
    <row r="45" spans="2:29" ht="13.95" customHeight="1" x14ac:dyDescent="0.2">
      <c r="B45" s="1">
        <f t="shared" si="2"/>
        <v>35</v>
      </c>
      <c r="C45" s="6"/>
      <c r="D45" s="6"/>
      <c r="E45" s="123"/>
      <c r="F45" s="123" t="s">
        <v>136</v>
      </c>
      <c r="G45" s="123"/>
      <c r="H45" s="123"/>
      <c r="I45" s="123"/>
      <c r="J45" s="123"/>
      <c r="K45" s="24">
        <v>35</v>
      </c>
      <c r="L45" s="24">
        <v>5</v>
      </c>
      <c r="M45" s="24">
        <v>15</v>
      </c>
      <c r="N45" s="115"/>
      <c r="U45" s="126">
        <f>COUNTA($K11:$K47)</f>
        <v>20</v>
      </c>
      <c r="V45" s="126">
        <f>COUNTA($L11:$L47)</f>
        <v>21</v>
      </c>
      <c r="W45" s="126">
        <f>COUNTA($M11:$M47)</f>
        <v>20</v>
      </c>
      <c r="X45" s="126">
        <f>COUNTA($N11:$N47)</f>
        <v>22</v>
      </c>
      <c r="Y45" s="126"/>
      <c r="Z45" s="126"/>
      <c r="AA45" s="126"/>
      <c r="AB45" s="126"/>
      <c r="AC45" s="125"/>
    </row>
    <row r="46" spans="2:29" ht="13.95" customHeight="1" x14ac:dyDescent="0.2">
      <c r="B46" s="1">
        <f t="shared" si="2"/>
        <v>36</v>
      </c>
      <c r="C46" s="6"/>
      <c r="D46" s="6"/>
      <c r="E46" s="123"/>
      <c r="F46" s="123" t="s">
        <v>29</v>
      </c>
      <c r="G46" s="123"/>
      <c r="H46" s="123"/>
      <c r="I46" s="123"/>
      <c r="J46" s="123"/>
      <c r="K46" s="24" t="s">
        <v>148</v>
      </c>
      <c r="L46" s="24" t="s">
        <v>148</v>
      </c>
      <c r="M46" s="24"/>
      <c r="N46" s="115"/>
      <c r="Y46" s="125"/>
    </row>
    <row r="47" spans="2:29" ht="13.5" customHeight="1" x14ac:dyDescent="0.2">
      <c r="B47" s="1">
        <f t="shared" si="2"/>
        <v>37</v>
      </c>
      <c r="C47" s="6"/>
      <c r="D47" s="6"/>
      <c r="E47" s="123"/>
      <c r="F47" s="123" t="s">
        <v>83</v>
      </c>
      <c r="G47" s="123"/>
      <c r="H47" s="123"/>
      <c r="I47" s="123"/>
      <c r="J47" s="123"/>
      <c r="K47" s="24"/>
      <c r="L47" s="24"/>
      <c r="M47" s="24" t="s">
        <v>148</v>
      </c>
      <c r="N47" s="115"/>
      <c r="Y47" s="127"/>
    </row>
    <row r="48" spans="2:29" ht="13.95" customHeight="1" x14ac:dyDescent="0.2">
      <c r="B48" s="1">
        <f t="shared" si="2"/>
        <v>38</v>
      </c>
      <c r="C48" s="6"/>
      <c r="D48" s="6"/>
      <c r="E48" s="123"/>
      <c r="F48" s="123" t="s">
        <v>363</v>
      </c>
      <c r="G48" s="123"/>
      <c r="H48" s="123"/>
      <c r="I48" s="123"/>
      <c r="J48" s="123"/>
      <c r="K48" s="24" t="s">
        <v>148</v>
      </c>
      <c r="L48" s="24"/>
      <c r="M48" s="24"/>
      <c r="N48" s="115"/>
      <c r="Y48" s="127"/>
    </row>
    <row r="49" spans="2:25" ht="13.5" customHeight="1" x14ac:dyDescent="0.2">
      <c r="B49" s="1">
        <f t="shared" si="2"/>
        <v>39</v>
      </c>
      <c r="C49" s="6"/>
      <c r="D49" s="6"/>
      <c r="E49" s="123"/>
      <c r="F49" s="123" t="s">
        <v>100</v>
      </c>
      <c r="G49" s="123"/>
      <c r="H49" s="123"/>
      <c r="I49" s="123"/>
      <c r="J49" s="123"/>
      <c r="K49" s="24">
        <v>200</v>
      </c>
      <c r="L49" s="24"/>
      <c r="M49" s="24">
        <v>40</v>
      </c>
      <c r="N49" s="115">
        <v>100</v>
      </c>
      <c r="Y49" s="127"/>
    </row>
    <row r="50" spans="2:25" ht="13.5" customHeight="1" x14ac:dyDescent="0.2">
      <c r="B50" s="1">
        <f t="shared" si="2"/>
        <v>40</v>
      </c>
      <c r="C50" s="6"/>
      <c r="D50" s="6"/>
      <c r="E50" s="123"/>
      <c r="F50" s="123" t="s">
        <v>457</v>
      </c>
      <c r="G50" s="123"/>
      <c r="H50" s="123"/>
      <c r="I50" s="123"/>
      <c r="J50" s="123"/>
      <c r="K50" s="24" t="s">
        <v>148</v>
      </c>
      <c r="L50" s="24"/>
      <c r="M50" s="24"/>
      <c r="N50" s="115"/>
      <c r="Y50" s="125"/>
    </row>
    <row r="51" spans="2:25" ht="13.95" customHeight="1" x14ac:dyDescent="0.2">
      <c r="B51" s="1">
        <f t="shared" si="2"/>
        <v>41</v>
      </c>
      <c r="C51" s="6"/>
      <c r="D51" s="6"/>
      <c r="E51" s="123"/>
      <c r="F51" s="123" t="s">
        <v>246</v>
      </c>
      <c r="G51" s="123"/>
      <c r="H51" s="123"/>
      <c r="I51" s="123"/>
      <c r="J51" s="123"/>
      <c r="K51" s="24"/>
      <c r="L51" s="24">
        <v>5</v>
      </c>
      <c r="M51" s="24"/>
      <c r="N51" s="115"/>
      <c r="Y51" s="125"/>
    </row>
    <row r="52" spans="2:25" ht="13.95" customHeight="1" x14ac:dyDescent="0.2">
      <c r="B52" s="1">
        <f t="shared" si="2"/>
        <v>42</v>
      </c>
      <c r="C52" s="6"/>
      <c r="D52" s="6"/>
      <c r="E52" s="123"/>
      <c r="F52" s="123" t="s">
        <v>101</v>
      </c>
      <c r="G52" s="123"/>
      <c r="H52" s="123"/>
      <c r="I52" s="123"/>
      <c r="J52" s="123"/>
      <c r="K52" s="24">
        <v>260</v>
      </c>
      <c r="L52" s="24">
        <v>340</v>
      </c>
      <c r="M52" s="24">
        <v>320</v>
      </c>
      <c r="N52" s="115" t="s">
        <v>148</v>
      </c>
      <c r="Y52" s="125"/>
    </row>
    <row r="53" spans="2:25" ht="13.5" customHeight="1" x14ac:dyDescent="0.2">
      <c r="B53" s="1">
        <f t="shared" si="2"/>
        <v>43</v>
      </c>
      <c r="C53" s="6"/>
      <c r="D53" s="6"/>
      <c r="E53" s="123"/>
      <c r="F53" s="123" t="s">
        <v>102</v>
      </c>
      <c r="G53" s="123"/>
      <c r="H53" s="123"/>
      <c r="I53" s="123"/>
      <c r="J53" s="123"/>
      <c r="K53" s="24">
        <v>40</v>
      </c>
      <c r="L53" s="24">
        <v>20</v>
      </c>
      <c r="M53" s="24">
        <v>30</v>
      </c>
      <c r="N53" s="115"/>
      <c r="Y53" s="125"/>
    </row>
    <row r="54" spans="2:25" ht="14.25" customHeight="1" x14ac:dyDescent="0.2">
      <c r="B54" s="1">
        <f t="shared" si="2"/>
        <v>44</v>
      </c>
      <c r="C54" s="6"/>
      <c r="D54" s="6"/>
      <c r="E54" s="123"/>
      <c r="F54" s="123" t="s">
        <v>345</v>
      </c>
      <c r="G54" s="123"/>
      <c r="H54" s="123"/>
      <c r="I54" s="123"/>
      <c r="J54" s="123"/>
      <c r="K54" s="24"/>
      <c r="L54" s="24"/>
      <c r="M54" s="24"/>
      <c r="N54" s="115">
        <v>44</v>
      </c>
      <c r="Y54" s="125"/>
    </row>
    <row r="55" spans="2:25" ht="13.95" customHeight="1" x14ac:dyDescent="0.2">
      <c r="B55" s="1">
        <f t="shared" si="2"/>
        <v>45</v>
      </c>
      <c r="C55" s="6"/>
      <c r="D55" s="6"/>
      <c r="E55" s="123"/>
      <c r="F55" s="123" t="s">
        <v>142</v>
      </c>
      <c r="G55" s="123"/>
      <c r="H55" s="123"/>
      <c r="I55" s="123"/>
      <c r="J55" s="123"/>
      <c r="K55" s="24"/>
      <c r="L55" s="24" t="s">
        <v>148</v>
      </c>
      <c r="M55" s="24"/>
      <c r="N55" s="115"/>
      <c r="Y55" s="125"/>
    </row>
    <row r="56" spans="2:25" ht="13.5" customHeight="1" x14ac:dyDescent="0.2">
      <c r="B56" s="1">
        <f t="shared" si="2"/>
        <v>46</v>
      </c>
      <c r="C56" s="6"/>
      <c r="D56" s="6"/>
      <c r="E56" s="123"/>
      <c r="F56" s="123" t="s">
        <v>175</v>
      </c>
      <c r="G56" s="123"/>
      <c r="H56" s="123"/>
      <c r="I56" s="123"/>
      <c r="J56" s="123"/>
      <c r="K56" s="24"/>
      <c r="L56" s="24"/>
      <c r="M56" s="24" t="s">
        <v>148</v>
      </c>
      <c r="N56" s="115"/>
      <c r="Y56" s="125"/>
    </row>
    <row r="57" spans="2:25" ht="13.5" customHeight="1" x14ac:dyDescent="0.2">
      <c r="B57" s="1">
        <f t="shared" si="2"/>
        <v>47</v>
      </c>
      <c r="C57" s="6"/>
      <c r="D57" s="6"/>
      <c r="E57" s="123"/>
      <c r="F57" s="123" t="s">
        <v>30</v>
      </c>
      <c r="G57" s="123"/>
      <c r="H57" s="123"/>
      <c r="I57" s="123"/>
      <c r="J57" s="123"/>
      <c r="K57" s="24">
        <v>16</v>
      </c>
      <c r="L57" s="24">
        <v>16</v>
      </c>
      <c r="M57" s="24">
        <v>32</v>
      </c>
      <c r="N57" s="115" t="s">
        <v>148</v>
      </c>
      <c r="Y57" s="125"/>
    </row>
    <row r="58" spans="2:25" ht="13.95" customHeight="1" x14ac:dyDescent="0.2">
      <c r="B58" s="1">
        <f t="shared" si="2"/>
        <v>48</v>
      </c>
      <c r="C58" s="6"/>
      <c r="D58" s="6"/>
      <c r="E58" s="123"/>
      <c r="F58" s="123" t="s">
        <v>81</v>
      </c>
      <c r="G58" s="123"/>
      <c r="H58" s="123"/>
      <c r="I58" s="123"/>
      <c r="J58" s="123"/>
      <c r="K58" s="24" t="s">
        <v>148</v>
      </c>
      <c r="L58" s="24">
        <v>40</v>
      </c>
      <c r="M58" s="24">
        <v>20</v>
      </c>
      <c r="N58" s="115"/>
      <c r="Y58" s="125"/>
    </row>
    <row r="59" spans="2:25" ht="13.95" customHeight="1" x14ac:dyDescent="0.2">
      <c r="B59" s="1">
        <f t="shared" si="2"/>
        <v>49</v>
      </c>
      <c r="C59" s="6"/>
      <c r="D59" s="6"/>
      <c r="E59" s="123"/>
      <c r="F59" s="123" t="s">
        <v>270</v>
      </c>
      <c r="G59" s="123"/>
      <c r="H59" s="123"/>
      <c r="I59" s="123"/>
      <c r="J59" s="123"/>
      <c r="K59" s="24"/>
      <c r="L59" s="24"/>
      <c r="M59" s="24">
        <v>20</v>
      </c>
      <c r="N59" s="115"/>
      <c r="Y59" s="125"/>
    </row>
    <row r="60" spans="2:25" ht="13.5" customHeight="1" x14ac:dyDescent="0.2">
      <c r="B60" s="1">
        <f t="shared" si="2"/>
        <v>50</v>
      </c>
      <c r="C60" s="6"/>
      <c r="D60" s="6"/>
      <c r="E60" s="123"/>
      <c r="F60" s="123" t="s">
        <v>103</v>
      </c>
      <c r="G60" s="123"/>
      <c r="H60" s="123"/>
      <c r="I60" s="123"/>
      <c r="J60" s="123"/>
      <c r="K60" s="24">
        <v>60</v>
      </c>
      <c r="L60" s="24">
        <v>340</v>
      </c>
      <c r="M60" s="24">
        <v>290</v>
      </c>
      <c r="N60" s="115">
        <v>100</v>
      </c>
      <c r="Y60" s="125"/>
    </row>
    <row r="61" spans="2:25" ht="13.95" customHeight="1" x14ac:dyDescent="0.2">
      <c r="B61" s="1">
        <f t="shared" si="2"/>
        <v>51</v>
      </c>
      <c r="C61" s="6"/>
      <c r="D61" s="6"/>
      <c r="E61" s="123"/>
      <c r="F61" s="123" t="s">
        <v>178</v>
      </c>
      <c r="G61" s="123"/>
      <c r="H61" s="123"/>
      <c r="I61" s="123"/>
      <c r="J61" s="123"/>
      <c r="K61" s="24"/>
      <c r="L61" s="24"/>
      <c r="M61" s="24" t="s">
        <v>148</v>
      </c>
      <c r="N61" s="115">
        <v>5</v>
      </c>
      <c r="Y61" s="125"/>
    </row>
    <row r="62" spans="2:25" ht="13.5" customHeight="1" x14ac:dyDescent="0.2">
      <c r="B62" s="1">
        <f t="shared" si="2"/>
        <v>52</v>
      </c>
      <c r="C62" s="6"/>
      <c r="D62" s="6"/>
      <c r="E62" s="123"/>
      <c r="F62" s="123" t="s">
        <v>157</v>
      </c>
      <c r="G62" s="123"/>
      <c r="H62" s="123"/>
      <c r="I62" s="123"/>
      <c r="J62" s="123"/>
      <c r="K62" s="24"/>
      <c r="L62" s="24"/>
      <c r="M62" s="24" t="s">
        <v>148</v>
      </c>
      <c r="N62" s="115"/>
      <c r="Y62" s="125"/>
    </row>
    <row r="63" spans="2:25" ht="13.95" customHeight="1" x14ac:dyDescent="0.2">
      <c r="B63" s="1">
        <f t="shared" si="2"/>
        <v>53</v>
      </c>
      <c r="C63" s="6"/>
      <c r="D63" s="6"/>
      <c r="E63" s="123"/>
      <c r="F63" s="123" t="s">
        <v>226</v>
      </c>
      <c r="G63" s="123"/>
      <c r="H63" s="123"/>
      <c r="I63" s="123"/>
      <c r="J63" s="123"/>
      <c r="K63" s="24">
        <v>5</v>
      </c>
      <c r="L63" s="24" t="s">
        <v>148</v>
      </c>
      <c r="M63" s="24"/>
      <c r="N63" s="115"/>
      <c r="Y63" s="125"/>
    </row>
    <row r="64" spans="2:25" ht="13.95" customHeight="1" x14ac:dyDescent="0.2">
      <c r="B64" s="1">
        <f t="shared" si="2"/>
        <v>54</v>
      </c>
      <c r="C64" s="6"/>
      <c r="D64" s="6"/>
      <c r="E64" s="123"/>
      <c r="F64" s="123" t="s">
        <v>31</v>
      </c>
      <c r="G64" s="123"/>
      <c r="H64" s="123"/>
      <c r="I64" s="123"/>
      <c r="J64" s="123"/>
      <c r="K64" s="24">
        <v>40</v>
      </c>
      <c r="L64" s="24">
        <v>50</v>
      </c>
      <c r="M64" s="24">
        <v>30</v>
      </c>
      <c r="N64" s="115">
        <v>95</v>
      </c>
      <c r="Y64" s="125"/>
    </row>
    <row r="65" spans="2:24" ht="13.95" customHeight="1" x14ac:dyDescent="0.2">
      <c r="B65" s="1">
        <f t="shared" si="2"/>
        <v>55</v>
      </c>
      <c r="C65" s="2" t="s">
        <v>32</v>
      </c>
      <c r="D65" s="2" t="s">
        <v>33</v>
      </c>
      <c r="E65" s="123"/>
      <c r="F65" s="123" t="s">
        <v>158</v>
      </c>
      <c r="G65" s="123"/>
      <c r="H65" s="123"/>
      <c r="I65" s="123"/>
      <c r="J65" s="123"/>
      <c r="K65" s="24">
        <v>2</v>
      </c>
      <c r="L65" s="24"/>
      <c r="M65" s="24" t="s">
        <v>148</v>
      </c>
      <c r="N65" s="115" t="s">
        <v>148</v>
      </c>
    </row>
    <row r="66" spans="2:24" ht="14.25" customHeight="1" x14ac:dyDescent="0.2">
      <c r="B66" s="1">
        <f t="shared" si="2"/>
        <v>56</v>
      </c>
      <c r="C66" s="6"/>
      <c r="D66" s="6"/>
      <c r="E66" s="123"/>
      <c r="F66" s="123" t="s">
        <v>180</v>
      </c>
      <c r="G66" s="123"/>
      <c r="H66" s="123"/>
      <c r="I66" s="123"/>
      <c r="J66" s="123"/>
      <c r="K66" s="24"/>
      <c r="L66" s="24"/>
      <c r="M66" s="24">
        <v>1</v>
      </c>
      <c r="N66" s="115"/>
    </row>
    <row r="67" spans="2:24" ht="13.5" customHeight="1" x14ac:dyDescent="0.2">
      <c r="B67" s="1">
        <f t="shared" si="2"/>
        <v>57</v>
      </c>
      <c r="C67" s="6"/>
      <c r="D67" s="6"/>
      <c r="E67" s="123"/>
      <c r="F67" s="123" t="s">
        <v>160</v>
      </c>
      <c r="G67" s="123"/>
      <c r="H67" s="123"/>
      <c r="I67" s="123"/>
      <c r="J67" s="123"/>
      <c r="K67" s="24"/>
      <c r="L67" s="24"/>
      <c r="M67" s="24" t="s">
        <v>148</v>
      </c>
      <c r="N67" s="115"/>
    </row>
    <row r="68" spans="2:24" ht="13.95" customHeight="1" x14ac:dyDescent="0.2">
      <c r="B68" s="1">
        <f t="shared" si="2"/>
        <v>58</v>
      </c>
      <c r="C68" s="6"/>
      <c r="D68" s="6"/>
      <c r="E68" s="123"/>
      <c r="F68" s="123" t="s">
        <v>114</v>
      </c>
      <c r="G68" s="123"/>
      <c r="H68" s="123"/>
      <c r="I68" s="123"/>
      <c r="J68" s="123"/>
      <c r="K68" s="24"/>
      <c r="L68" s="24"/>
      <c r="M68" s="24">
        <v>1</v>
      </c>
      <c r="N68" s="115">
        <v>1</v>
      </c>
    </row>
    <row r="69" spans="2:24" ht="13.95" customHeight="1" x14ac:dyDescent="0.2">
      <c r="B69" s="1">
        <f t="shared" si="2"/>
        <v>59</v>
      </c>
      <c r="C69" s="6"/>
      <c r="D69" s="6"/>
      <c r="E69" s="123"/>
      <c r="F69" s="123" t="s">
        <v>274</v>
      </c>
      <c r="G69" s="123"/>
      <c r="H69" s="123"/>
      <c r="I69" s="123"/>
      <c r="J69" s="123"/>
      <c r="K69" s="24" t="s">
        <v>148</v>
      </c>
      <c r="L69" s="24"/>
      <c r="M69" s="24"/>
      <c r="N69" s="115" t="s">
        <v>148</v>
      </c>
    </row>
    <row r="70" spans="2:24" ht="13.5" customHeight="1" x14ac:dyDescent="0.2">
      <c r="B70" s="1">
        <f t="shared" si="2"/>
        <v>60</v>
      </c>
      <c r="C70" s="6"/>
      <c r="D70" s="6"/>
      <c r="E70" s="123"/>
      <c r="F70" s="123" t="s">
        <v>364</v>
      </c>
      <c r="G70" s="123"/>
      <c r="H70" s="123"/>
      <c r="I70" s="123"/>
      <c r="J70" s="123"/>
      <c r="K70" s="24"/>
      <c r="L70" s="24"/>
      <c r="M70" s="24"/>
      <c r="N70" s="115" t="s">
        <v>148</v>
      </c>
    </row>
    <row r="71" spans="2:24" ht="13.5" customHeight="1" x14ac:dyDescent="0.2">
      <c r="B71" s="1">
        <f t="shared" si="2"/>
        <v>61</v>
      </c>
      <c r="C71" s="6"/>
      <c r="D71" s="6"/>
      <c r="E71" s="123"/>
      <c r="F71" s="123" t="s">
        <v>34</v>
      </c>
      <c r="G71" s="123"/>
      <c r="H71" s="123"/>
      <c r="I71" s="123"/>
      <c r="J71" s="123"/>
      <c r="K71" s="24">
        <v>2</v>
      </c>
      <c r="L71" s="24">
        <v>1</v>
      </c>
      <c r="M71" s="24">
        <v>3</v>
      </c>
      <c r="N71" s="115">
        <v>1</v>
      </c>
    </row>
    <row r="72" spans="2:24" ht="13.5" customHeight="1" x14ac:dyDescent="0.2">
      <c r="B72" s="1">
        <f t="shared" si="2"/>
        <v>62</v>
      </c>
      <c r="C72" s="2" t="s">
        <v>132</v>
      </c>
      <c r="D72" s="2" t="s">
        <v>184</v>
      </c>
      <c r="E72" s="123"/>
      <c r="F72" s="123" t="s">
        <v>185</v>
      </c>
      <c r="G72" s="123"/>
      <c r="H72" s="123"/>
      <c r="I72" s="123"/>
      <c r="J72" s="123"/>
      <c r="K72" s="24"/>
      <c r="L72" s="24"/>
      <c r="M72" s="24"/>
      <c r="N72" s="115" t="s">
        <v>148</v>
      </c>
    </row>
    <row r="73" spans="2:24" ht="13.5" customHeight="1" x14ac:dyDescent="0.2">
      <c r="B73" s="1">
        <f t="shared" si="2"/>
        <v>63</v>
      </c>
      <c r="C73" s="6"/>
      <c r="D73" s="2" t="s">
        <v>186</v>
      </c>
      <c r="E73" s="123"/>
      <c r="F73" s="123" t="s">
        <v>187</v>
      </c>
      <c r="G73" s="123"/>
      <c r="H73" s="123"/>
      <c r="I73" s="123"/>
      <c r="J73" s="123"/>
      <c r="K73" s="24">
        <v>5</v>
      </c>
      <c r="L73" s="24"/>
      <c r="M73" s="24"/>
      <c r="N73" s="115"/>
    </row>
    <row r="74" spans="2:24" ht="13.5" customHeight="1" x14ac:dyDescent="0.2">
      <c r="B74" s="1">
        <f t="shared" si="2"/>
        <v>64</v>
      </c>
      <c r="C74" s="6"/>
      <c r="D74" s="2" t="s">
        <v>35</v>
      </c>
      <c r="E74" s="123"/>
      <c r="F74" s="123" t="s">
        <v>112</v>
      </c>
      <c r="G74" s="123"/>
      <c r="H74" s="123"/>
      <c r="I74" s="123"/>
      <c r="J74" s="123"/>
      <c r="K74" s="24">
        <v>1</v>
      </c>
      <c r="L74" s="24"/>
      <c r="M74" s="24"/>
      <c r="N74" s="115">
        <v>6</v>
      </c>
    </row>
    <row r="75" spans="2:24" ht="13.5" customHeight="1" x14ac:dyDescent="0.2">
      <c r="B75" s="1">
        <f t="shared" si="2"/>
        <v>65</v>
      </c>
      <c r="C75" s="6"/>
      <c r="D75" s="7"/>
      <c r="E75" s="123"/>
      <c r="F75" s="123" t="s">
        <v>36</v>
      </c>
      <c r="G75" s="123"/>
      <c r="H75" s="123"/>
      <c r="I75" s="123"/>
      <c r="J75" s="123"/>
      <c r="K75" s="24">
        <v>20</v>
      </c>
      <c r="L75" s="24"/>
      <c r="M75" s="24">
        <v>5</v>
      </c>
      <c r="N75" s="115">
        <v>10</v>
      </c>
    </row>
    <row r="76" spans="2:24" ht="13.5" customHeight="1" x14ac:dyDescent="0.2">
      <c r="B76" s="1">
        <f t="shared" si="2"/>
        <v>66</v>
      </c>
      <c r="C76" s="7"/>
      <c r="D76" s="8" t="s">
        <v>37</v>
      </c>
      <c r="E76" s="123"/>
      <c r="F76" s="123" t="s">
        <v>38</v>
      </c>
      <c r="G76" s="123"/>
      <c r="H76" s="123"/>
      <c r="I76" s="123"/>
      <c r="J76" s="123"/>
      <c r="K76" s="24">
        <v>20</v>
      </c>
      <c r="L76" s="24">
        <v>5</v>
      </c>
      <c r="M76" s="24">
        <v>35</v>
      </c>
      <c r="N76" s="115">
        <v>20</v>
      </c>
    </row>
    <row r="77" spans="2:24" ht="13.5" customHeight="1" x14ac:dyDescent="0.2">
      <c r="B77" s="1">
        <f t="shared" ref="B77:B80" si="5">B76+1</f>
        <v>67</v>
      </c>
      <c r="C77" s="2" t="s">
        <v>0</v>
      </c>
      <c r="D77" s="8" t="s">
        <v>39</v>
      </c>
      <c r="E77" s="123"/>
      <c r="F77" s="123" t="s">
        <v>40</v>
      </c>
      <c r="G77" s="123"/>
      <c r="H77" s="123"/>
      <c r="I77" s="123"/>
      <c r="J77" s="123"/>
      <c r="K77" s="24"/>
      <c r="L77" s="24" t="s">
        <v>148</v>
      </c>
      <c r="M77" s="24" t="s">
        <v>148</v>
      </c>
      <c r="N77" s="115"/>
      <c r="U77">
        <f>COUNTA(K65:K77)</f>
        <v>7</v>
      </c>
      <c r="V77">
        <f>COUNTA(L65:L77)</f>
        <v>3</v>
      </c>
      <c r="W77">
        <f>COUNTA(M65:M77)</f>
        <v>8</v>
      </c>
      <c r="X77">
        <f>COUNTA(N65:N77)</f>
        <v>9</v>
      </c>
    </row>
    <row r="78" spans="2:24" ht="13.5" customHeight="1" x14ac:dyDescent="0.2">
      <c r="B78" s="1">
        <f t="shared" si="5"/>
        <v>68</v>
      </c>
      <c r="C78" s="152" t="s">
        <v>41</v>
      </c>
      <c r="D78" s="153"/>
      <c r="E78" s="123"/>
      <c r="F78" s="123" t="s">
        <v>42</v>
      </c>
      <c r="G78" s="123"/>
      <c r="H78" s="123"/>
      <c r="I78" s="123"/>
      <c r="J78" s="123"/>
      <c r="K78" s="24">
        <v>150</v>
      </c>
      <c r="L78" s="24">
        <v>150</v>
      </c>
      <c r="M78" s="24">
        <v>50</v>
      </c>
      <c r="N78" s="115">
        <v>50</v>
      </c>
    </row>
    <row r="79" spans="2:24" ht="13.5" customHeight="1" x14ac:dyDescent="0.2">
      <c r="B79" s="1">
        <f t="shared" si="5"/>
        <v>69</v>
      </c>
      <c r="C79" s="3"/>
      <c r="D79" s="82"/>
      <c r="E79" s="123"/>
      <c r="F79" s="123" t="s">
        <v>43</v>
      </c>
      <c r="G79" s="123"/>
      <c r="H79" s="123"/>
      <c r="I79" s="123"/>
      <c r="J79" s="123"/>
      <c r="K79" s="24">
        <v>25</v>
      </c>
      <c r="L79" s="24">
        <v>125</v>
      </c>
      <c r="M79" s="24">
        <v>25</v>
      </c>
      <c r="N79" s="115">
        <v>200</v>
      </c>
    </row>
    <row r="80" spans="2:24" ht="13.95" customHeight="1" thickBot="1" x14ac:dyDescent="0.25">
      <c r="B80" s="1">
        <f t="shared" si="5"/>
        <v>70</v>
      </c>
      <c r="C80" s="3"/>
      <c r="D80" s="82"/>
      <c r="E80" s="123"/>
      <c r="F80" s="123" t="s">
        <v>74</v>
      </c>
      <c r="G80" s="123"/>
      <c r="H80" s="123"/>
      <c r="I80" s="123"/>
      <c r="J80" s="123"/>
      <c r="K80" s="24">
        <v>175</v>
      </c>
      <c r="L80" s="24">
        <v>475</v>
      </c>
      <c r="M80" s="24">
        <v>75</v>
      </c>
      <c r="N80" s="117">
        <v>275</v>
      </c>
    </row>
    <row r="81" spans="2:24" ht="13.95" customHeight="1" x14ac:dyDescent="0.2">
      <c r="B81" s="83"/>
      <c r="C81" s="84"/>
      <c r="D81" s="84"/>
      <c r="E81" s="23"/>
      <c r="F81" s="23"/>
      <c r="G81" s="23"/>
      <c r="H81" s="23"/>
      <c r="I81" s="23"/>
      <c r="J81" s="23"/>
      <c r="K81" s="23"/>
      <c r="L81" s="23"/>
      <c r="M81" s="23"/>
      <c r="N81" s="23"/>
      <c r="U81">
        <f>COUNTA(K11:K80)</f>
        <v>40</v>
      </c>
      <c r="V81">
        <f>COUNTA(L11:L80)</f>
        <v>36</v>
      </c>
      <c r="W81">
        <f>COUNTA(M11:M80)</f>
        <v>42</v>
      </c>
      <c r="X81">
        <f>COUNTA(N11:N80)</f>
        <v>41</v>
      </c>
    </row>
    <row r="82" spans="2:24" ht="18" customHeight="1" x14ac:dyDescent="0.2"/>
    <row r="83" spans="2:24" ht="18" customHeight="1" x14ac:dyDescent="0.2">
      <c r="B83" s="64"/>
    </row>
    <row r="84" spans="2:24" ht="9" customHeight="1" thickBot="1" x14ac:dyDescent="0.25"/>
    <row r="85" spans="2:24" ht="18" customHeight="1" x14ac:dyDescent="0.2">
      <c r="B85" s="65"/>
      <c r="C85" s="66"/>
      <c r="D85" s="148" t="s">
        <v>1</v>
      </c>
      <c r="E85" s="148"/>
      <c r="F85" s="148"/>
      <c r="G85" s="148"/>
      <c r="H85" s="66"/>
      <c r="I85" s="66"/>
      <c r="J85" s="67"/>
      <c r="K85" s="28" t="s">
        <v>62</v>
      </c>
      <c r="L85" s="28" t="s">
        <v>63</v>
      </c>
      <c r="M85" s="28" t="s">
        <v>64</v>
      </c>
      <c r="N85" s="51" t="s">
        <v>65</v>
      </c>
      <c r="U85">
        <f>SUM(U11:U17,K18:K80)</f>
        <v>37581</v>
      </c>
      <c r="V85">
        <f>SUM(V11:V17,L18:L80)</f>
        <v>6903</v>
      </c>
      <c r="W85">
        <f>SUM(W11:W17,M18:M80)</f>
        <v>26960</v>
      </c>
      <c r="X85">
        <f>SUM(X11:X17,N18:N80)</f>
        <v>7362</v>
      </c>
    </row>
    <row r="86" spans="2:24" ht="18" customHeight="1" thickBot="1" x14ac:dyDescent="0.25">
      <c r="B86" s="73"/>
      <c r="C86" s="9"/>
      <c r="D86" s="147" t="s">
        <v>2</v>
      </c>
      <c r="E86" s="147"/>
      <c r="F86" s="147"/>
      <c r="G86" s="147"/>
      <c r="H86" s="9"/>
      <c r="I86" s="9"/>
      <c r="J86" s="75"/>
      <c r="K86" s="31" t="str">
        <f>K5</f>
        <v>2023.3.1</v>
      </c>
      <c r="L86" s="31" t="str">
        <f>L5</f>
        <v>2023.3.1</v>
      </c>
      <c r="M86" s="31" t="str">
        <f>M5</f>
        <v>2023.3.1</v>
      </c>
      <c r="N86" s="50" t="str">
        <f>N5</f>
        <v>2023.3.1</v>
      </c>
    </row>
    <row r="87" spans="2:24" ht="19.95" customHeight="1" thickTop="1" x14ac:dyDescent="0.2">
      <c r="B87" s="154" t="s">
        <v>45</v>
      </c>
      <c r="C87" s="155"/>
      <c r="D87" s="155"/>
      <c r="E87" s="155"/>
      <c r="F87" s="155"/>
      <c r="G87" s="155"/>
      <c r="H87" s="155"/>
      <c r="I87" s="155"/>
      <c r="J87" s="80"/>
      <c r="K87" s="32">
        <f>SUM(K88:K96)</f>
        <v>37581</v>
      </c>
      <c r="L87" s="32">
        <f>SUM(L88:L96)</f>
        <v>6903</v>
      </c>
      <c r="M87" s="32">
        <f>SUM(M88:M96)</f>
        <v>26960</v>
      </c>
      <c r="N87" s="143">
        <f>SUM(N88:N96)</f>
        <v>7362</v>
      </c>
    </row>
    <row r="88" spans="2:24" ht="13.95" customHeight="1" x14ac:dyDescent="0.2">
      <c r="B88" s="156" t="s">
        <v>46</v>
      </c>
      <c r="C88" s="157"/>
      <c r="D88" s="158"/>
      <c r="E88" s="12"/>
      <c r="F88" s="13"/>
      <c r="G88" s="149" t="s">
        <v>13</v>
      </c>
      <c r="H88" s="149"/>
      <c r="I88" s="13"/>
      <c r="J88" s="14"/>
      <c r="K88" s="4">
        <f>SUM(U$11:U$17)</f>
        <v>100</v>
      </c>
      <c r="L88" s="4">
        <f>SUM(V$11:V$17)</f>
        <v>245</v>
      </c>
      <c r="M88" s="4">
        <f>SUM(W$11:W$17)</f>
        <v>255</v>
      </c>
      <c r="N88" s="5">
        <f>SUM(X$11:X$17)</f>
        <v>485</v>
      </c>
    </row>
    <row r="89" spans="2:24" ht="13.95" customHeight="1" x14ac:dyDescent="0.2">
      <c r="B89" s="86"/>
      <c r="C89" s="64"/>
      <c r="D89" s="87"/>
      <c r="E89" s="15"/>
      <c r="F89" s="123"/>
      <c r="G89" s="149" t="s">
        <v>25</v>
      </c>
      <c r="H89" s="149"/>
      <c r="I89" s="119"/>
      <c r="J89" s="16"/>
      <c r="K89" s="4">
        <f>SUM(K$18)</f>
        <v>600</v>
      </c>
      <c r="L89" s="4">
        <f>SUM(L$18)</f>
        <v>35</v>
      </c>
      <c r="M89" s="4">
        <f>SUM(M$18)</f>
        <v>105</v>
      </c>
      <c r="N89" s="5">
        <f>SUM(N$18)</f>
        <v>230</v>
      </c>
    </row>
    <row r="90" spans="2:24" ht="13.95" customHeight="1" x14ac:dyDescent="0.2">
      <c r="B90" s="86"/>
      <c r="C90" s="64"/>
      <c r="D90" s="87"/>
      <c r="E90" s="15"/>
      <c r="F90" s="123"/>
      <c r="G90" s="149" t="s">
        <v>27</v>
      </c>
      <c r="H90" s="149"/>
      <c r="I90" s="13"/>
      <c r="J90" s="14"/>
      <c r="K90" s="4">
        <f>SUM(K$19:K$19)</f>
        <v>0</v>
      </c>
      <c r="L90" s="4">
        <f>SUM(L$19:L$19)</f>
        <v>0</v>
      </c>
      <c r="M90" s="4">
        <f>SUM(M$19:M$19)</f>
        <v>15</v>
      </c>
      <c r="N90" s="5">
        <f>SUM(N$19:N$19)</f>
        <v>105</v>
      </c>
    </row>
    <row r="91" spans="2:24" ht="13.95" customHeight="1" x14ac:dyDescent="0.2">
      <c r="B91" s="86"/>
      <c r="C91" s="64"/>
      <c r="D91" s="87"/>
      <c r="E91" s="15"/>
      <c r="F91" s="123"/>
      <c r="G91" s="149" t="s">
        <v>79</v>
      </c>
      <c r="H91" s="149"/>
      <c r="I91" s="13"/>
      <c r="J91" s="14"/>
      <c r="K91" s="4">
        <f>SUM(K$20:K$22)</f>
        <v>0</v>
      </c>
      <c r="L91" s="4">
        <f>SUM(L$20:L$22)</f>
        <v>0</v>
      </c>
      <c r="M91" s="4">
        <f>SUM(M$20:M$22)</f>
        <v>0</v>
      </c>
      <c r="N91" s="5">
        <f>SUM(N$20:N$22)</f>
        <v>106</v>
      </c>
    </row>
    <row r="92" spans="2:24" ht="13.95" customHeight="1" x14ac:dyDescent="0.2">
      <c r="B92" s="86"/>
      <c r="C92" s="64"/>
      <c r="D92" s="87"/>
      <c r="E92" s="15"/>
      <c r="F92" s="123"/>
      <c r="G92" s="149" t="s">
        <v>80</v>
      </c>
      <c r="H92" s="149"/>
      <c r="I92" s="13"/>
      <c r="J92" s="14"/>
      <c r="K92" s="4">
        <f>SUM(K24:K39)</f>
        <v>35800</v>
      </c>
      <c r="L92" s="4">
        <f>SUM(L$24:L$39)</f>
        <v>5031</v>
      </c>
      <c r="M92" s="4">
        <f>SUM(M$24:M$39)</f>
        <v>25593</v>
      </c>
      <c r="N92" s="5">
        <f>SUM(N$24:N$39)</f>
        <v>5504</v>
      </c>
    </row>
    <row r="93" spans="2:24" ht="13.95" customHeight="1" x14ac:dyDescent="0.2">
      <c r="B93" s="86"/>
      <c r="C93" s="64"/>
      <c r="D93" s="87"/>
      <c r="E93" s="15"/>
      <c r="F93" s="123"/>
      <c r="G93" s="149" t="s">
        <v>77</v>
      </c>
      <c r="H93" s="149"/>
      <c r="I93" s="13"/>
      <c r="J93" s="14"/>
      <c r="K93" s="4">
        <f>SUM(K$40:K$42)</f>
        <v>5</v>
      </c>
      <c r="L93" s="4">
        <f>SUM(L$40:L$42)</f>
        <v>0</v>
      </c>
      <c r="M93" s="4">
        <f>SUM(M$40:M$42)</f>
        <v>0</v>
      </c>
      <c r="N93" s="5">
        <f>SUM(N$40:N$42)</f>
        <v>25</v>
      </c>
    </row>
    <row r="94" spans="2:24" ht="13.95" customHeight="1" x14ac:dyDescent="0.2">
      <c r="B94" s="86"/>
      <c r="C94" s="64"/>
      <c r="D94" s="87"/>
      <c r="E94" s="15"/>
      <c r="F94" s="123"/>
      <c r="G94" s="149" t="s">
        <v>28</v>
      </c>
      <c r="H94" s="149"/>
      <c r="I94" s="13"/>
      <c r="J94" s="14"/>
      <c r="K94" s="4">
        <f>SUM(K$43:K$64)</f>
        <v>676</v>
      </c>
      <c r="L94" s="4">
        <f>SUM(L$43:L$64)</f>
        <v>836</v>
      </c>
      <c r="M94" s="4">
        <f>SUM(M$43:M$64)</f>
        <v>797</v>
      </c>
      <c r="N94" s="5">
        <f>SUM(N$43:N$64)</f>
        <v>344</v>
      </c>
    </row>
    <row r="95" spans="2:24" ht="13.95" customHeight="1" x14ac:dyDescent="0.2">
      <c r="B95" s="86"/>
      <c r="C95" s="64"/>
      <c r="D95" s="87"/>
      <c r="E95" s="15"/>
      <c r="F95" s="123"/>
      <c r="G95" s="149" t="s">
        <v>47</v>
      </c>
      <c r="H95" s="149"/>
      <c r="I95" s="13"/>
      <c r="J95" s="14"/>
      <c r="K95" s="4">
        <f>SUM(K$23:K$23,K$78:K$79)</f>
        <v>175</v>
      </c>
      <c r="L95" s="4">
        <f>SUM(L23:L23,L$78:L$79)</f>
        <v>275</v>
      </c>
      <c r="M95" s="4">
        <f>SUM(M23:M23,M$78:M$79)</f>
        <v>75</v>
      </c>
      <c r="N95" s="5">
        <f>SUM(N23:N23,N$78:N$79)</f>
        <v>250</v>
      </c>
    </row>
    <row r="96" spans="2:24" ht="13.95" customHeight="1" thickBot="1" x14ac:dyDescent="0.25">
      <c r="B96" s="88"/>
      <c r="C96" s="89"/>
      <c r="D96" s="90"/>
      <c r="E96" s="17"/>
      <c r="F96" s="9"/>
      <c r="G96" s="147" t="s">
        <v>44</v>
      </c>
      <c r="H96" s="147"/>
      <c r="I96" s="18"/>
      <c r="J96" s="19"/>
      <c r="K96" s="10">
        <f>SUM(K$65:K$77,K$80)</f>
        <v>225</v>
      </c>
      <c r="L96" s="10">
        <f>SUM(L$65:L$77,L$80)</f>
        <v>481</v>
      </c>
      <c r="M96" s="10">
        <f>SUM(M$65:M$77,M$80)</f>
        <v>120</v>
      </c>
      <c r="N96" s="11">
        <f>SUM(N$65:N$77,N$80)</f>
        <v>313</v>
      </c>
    </row>
    <row r="97" spans="2:14" ht="18" customHeight="1" thickTop="1" x14ac:dyDescent="0.2">
      <c r="B97" s="159" t="s">
        <v>48</v>
      </c>
      <c r="C97" s="160"/>
      <c r="D97" s="161"/>
      <c r="E97" s="91"/>
      <c r="F97" s="120"/>
      <c r="G97" s="162" t="s">
        <v>49</v>
      </c>
      <c r="H97" s="162"/>
      <c r="I97" s="120"/>
      <c r="J97" s="121"/>
      <c r="K97" s="35" t="s">
        <v>50</v>
      </c>
      <c r="L97" s="41"/>
      <c r="M97" s="41"/>
      <c r="N97" s="53"/>
    </row>
    <row r="98" spans="2:14" ht="18" customHeight="1" x14ac:dyDescent="0.2">
      <c r="B98" s="92"/>
      <c r="C98" s="93"/>
      <c r="D98" s="93"/>
      <c r="E98" s="94"/>
      <c r="F98" s="95"/>
      <c r="G98" s="96"/>
      <c r="H98" s="96"/>
      <c r="I98" s="95"/>
      <c r="J98" s="97"/>
      <c r="K98" s="36" t="s">
        <v>51</v>
      </c>
      <c r="L98" s="42"/>
      <c r="M98" s="42"/>
      <c r="N98" s="45"/>
    </row>
    <row r="99" spans="2:14" ht="18" customHeight="1" x14ac:dyDescent="0.2">
      <c r="B99" s="86"/>
      <c r="C99" s="64"/>
      <c r="D99" s="64"/>
      <c r="E99" s="98"/>
      <c r="F99" s="22"/>
      <c r="G99" s="163" t="s">
        <v>52</v>
      </c>
      <c r="H99" s="163"/>
      <c r="I99" s="118"/>
      <c r="J99" s="122"/>
      <c r="K99" s="37" t="s">
        <v>53</v>
      </c>
      <c r="L99" s="43"/>
      <c r="M99" s="47"/>
      <c r="N99" s="43"/>
    </row>
    <row r="100" spans="2:14" ht="18" customHeight="1" x14ac:dyDescent="0.2">
      <c r="B100" s="86"/>
      <c r="C100" s="64"/>
      <c r="D100" s="64"/>
      <c r="E100" s="99"/>
      <c r="F100" s="64"/>
      <c r="G100" s="100"/>
      <c r="H100" s="100"/>
      <c r="I100" s="93"/>
      <c r="J100" s="101"/>
      <c r="K100" s="38" t="s">
        <v>89</v>
      </c>
      <c r="L100" s="44"/>
      <c r="M100" s="26"/>
      <c r="N100" s="44"/>
    </row>
    <row r="101" spans="2:14" ht="18" customHeight="1" x14ac:dyDescent="0.2">
      <c r="B101" s="86"/>
      <c r="C101" s="64"/>
      <c r="D101" s="64"/>
      <c r="E101" s="99"/>
      <c r="F101" s="64"/>
      <c r="G101" s="100"/>
      <c r="H101" s="100"/>
      <c r="I101" s="93"/>
      <c r="J101" s="101"/>
      <c r="K101" s="38" t="s">
        <v>82</v>
      </c>
      <c r="L101" s="42"/>
      <c r="M101" s="26"/>
      <c r="N101" s="44"/>
    </row>
    <row r="102" spans="2:14" ht="18" customHeight="1" x14ac:dyDescent="0.2">
      <c r="B102" s="86"/>
      <c r="C102" s="64"/>
      <c r="D102" s="64"/>
      <c r="E102" s="98"/>
      <c r="F102" s="22"/>
      <c r="G102" s="163" t="s">
        <v>54</v>
      </c>
      <c r="H102" s="163"/>
      <c r="I102" s="118"/>
      <c r="J102" s="122"/>
      <c r="K102" s="37" t="s">
        <v>93</v>
      </c>
      <c r="L102" s="43"/>
      <c r="M102" s="47"/>
      <c r="N102" s="43"/>
    </row>
    <row r="103" spans="2:14" ht="18" customHeight="1" x14ac:dyDescent="0.2">
      <c r="B103" s="86"/>
      <c r="C103" s="64"/>
      <c r="D103" s="64"/>
      <c r="E103" s="99"/>
      <c r="F103" s="64"/>
      <c r="G103" s="100"/>
      <c r="H103" s="100"/>
      <c r="I103" s="93"/>
      <c r="J103" s="101"/>
      <c r="K103" s="38" t="s">
        <v>90</v>
      </c>
      <c r="L103" s="44"/>
      <c r="M103" s="26"/>
      <c r="N103" s="44"/>
    </row>
    <row r="104" spans="2:14" ht="18" customHeight="1" x14ac:dyDescent="0.2">
      <c r="B104" s="86"/>
      <c r="C104" s="64"/>
      <c r="D104" s="64"/>
      <c r="E104" s="99"/>
      <c r="F104" s="64"/>
      <c r="G104" s="100"/>
      <c r="H104" s="100"/>
      <c r="I104" s="93"/>
      <c r="J104" s="101"/>
      <c r="K104" s="38" t="s">
        <v>91</v>
      </c>
      <c r="L104" s="44"/>
      <c r="M104" s="44"/>
      <c r="N104" s="44"/>
    </row>
    <row r="105" spans="2:14" ht="18" customHeight="1" x14ac:dyDescent="0.2">
      <c r="B105" s="86"/>
      <c r="C105" s="64"/>
      <c r="D105" s="64"/>
      <c r="E105" s="78"/>
      <c r="F105" s="79"/>
      <c r="G105" s="96"/>
      <c r="H105" s="96"/>
      <c r="I105" s="95"/>
      <c r="J105" s="97"/>
      <c r="K105" s="38" t="s">
        <v>92</v>
      </c>
      <c r="L105" s="45"/>
      <c r="M105" s="42"/>
      <c r="N105" s="45"/>
    </row>
    <row r="106" spans="2:14" ht="18" customHeight="1" x14ac:dyDescent="0.2">
      <c r="B106" s="102"/>
      <c r="C106" s="79"/>
      <c r="D106" s="79"/>
      <c r="E106" s="15"/>
      <c r="F106" s="123"/>
      <c r="G106" s="149" t="s">
        <v>55</v>
      </c>
      <c r="H106" s="149"/>
      <c r="I106" s="13"/>
      <c r="J106" s="14"/>
      <c r="K106" s="27" t="s">
        <v>161</v>
      </c>
      <c r="L106" s="46"/>
      <c r="M106" s="48"/>
      <c r="N106" s="46"/>
    </row>
    <row r="107" spans="2:14" ht="18" customHeight="1" x14ac:dyDescent="0.2">
      <c r="B107" s="156" t="s">
        <v>56</v>
      </c>
      <c r="C107" s="157"/>
      <c r="D107" s="157"/>
      <c r="E107" s="22"/>
      <c r="F107" s="22"/>
      <c r="G107" s="22"/>
      <c r="H107" s="22"/>
      <c r="I107" s="22"/>
      <c r="J107" s="22"/>
      <c r="K107" s="22"/>
      <c r="L107" s="22"/>
      <c r="M107" s="22"/>
      <c r="N107" s="54"/>
    </row>
    <row r="108" spans="2:14" ht="14.1" customHeight="1" x14ac:dyDescent="0.2">
      <c r="B108" s="103"/>
      <c r="C108" s="39" t="s">
        <v>57</v>
      </c>
      <c r="D108" s="104"/>
      <c r="E108" s="39"/>
      <c r="F108" s="39"/>
      <c r="G108" s="39"/>
      <c r="H108" s="39"/>
      <c r="I108" s="39"/>
      <c r="J108" s="39"/>
      <c r="K108" s="39"/>
      <c r="L108" s="39"/>
      <c r="M108" s="39"/>
      <c r="N108" s="55"/>
    </row>
    <row r="109" spans="2:14" ht="14.1" customHeight="1" x14ac:dyDescent="0.2">
      <c r="B109" s="103"/>
      <c r="C109" s="39" t="s">
        <v>58</v>
      </c>
      <c r="D109" s="104"/>
      <c r="E109" s="39"/>
      <c r="F109" s="39"/>
      <c r="G109" s="39"/>
      <c r="H109" s="39"/>
      <c r="I109" s="39"/>
      <c r="J109" s="39"/>
      <c r="K109" s="39"/>
      <c r="L109" s="39"/>
      <c r="M109" s="39"/>
      <c r="N109" s="55"/>
    </row>
    <row r="110" spans="2:14" ht="14.1" customHeight="1" x14ac:dyDescent="0.2">
      <c r="B110" s="103"/>
      <c r="C110" s="39" t="s">
        <v>59</v>
      </c>
      <c r="D110" s="104"/>
      <c r="E110" s="39"/>
      <c r="F110" s="39"/>
      <c r="G110" s="39"/>
      <c r="H110" s="39"/>
      <c r="I110" s="39"/>
      <c r="J110" s="39"/>
      <c r="K110" s="39"/>
      <c r="L110" s="39"/>
      <c r="M110" s="39"/>
      <c r="N110" s="55"/>
    </row>
    <row r="111" spans="2:14" ht="14.1" customHeight="1" x14ac:dyDescent="0.2">
      <c r="B111" s="103"/>
      <c r="C111" s="39" t="s">
        <v>122</v>
      </c>
      <c r="D111" s="104"/>
      <c r="E111" s="39"/>
      <c r="F111" s="39"/>
      <c r="G111" s="39"/>
      <c r="H111" s="39"/>
      <c r="I111" s="39"/>
      <c r="J111" s="39"/>
      <c r="K111" s="39"/>
      <c r="L111" s="39"/>
      <c r="M111" s="39"/>
      <c r="N111" s="55"/>
    </row>
    <row r="112" spans="2:14" ht="14.1" customHeight="1" x14ac:dyDescent="0.2">
      <c r="B112" s="105"/>
      <c r="C112" s="39" t="s">
        <v>123</v>
      </c>
      <c r="D112" s="39"/>
      <c r="E112" s="39"/>
      <c r="F112" s="39"/>
      <c r="G112" s="39"/>
      <c r="H112" s="39"/>
      <c r="I112" s="39"/>
      <c r="J112" s="39"/>
      <c r="K112" s="39"/>
      <c r="L112" s="39"/>
      <c r="M112" s="39"/>
      <c r="N112" s="55"/>
    </row>
    <row r="113" spans="2:14" ht="14.1" customHeight="1" x14ac:dyDescent="0.2">
      <c r="B113" s="105"/>
      <c r="C113" s="39" t="s">
        <v>119</v>
      </c>
      <c r="D113" s="39"/>
      <c r="E113" s="39"/>
      <c r="F113" s="39"/>
      <c r="G113" s="39"/>
      <c r="H113" s="39"/>
      <c r="I113" s="39"/>
      <c r="J113" s="39"/>
      <c r="K113" s="39"/>
      <c r="L113" s="39"/>
      <c r="M113" s="39"/>
      <c r="N113" s="55"/>
    </row>
    <row r="114" spans="2:14" ht="14.1" customHeight="1" x14ac:dyDescent="0.2">
      <c r="B114" s="105"/>
      <c r="C114" s="39" t="s">
        <v>87</v>
      </c>
      <c r="D114" s="39"/>
      <c r="E114" s="39"/>
      <c r="F114" s="39"/>
      <c r="G114" s="39"/>
      <c r="H114" s="39"/>
      <c r="I114" s="39"/>
      <c r="J114" s="39"/>
      <c r="K114" s="39"/>
      <c r="L114" s="39"/>
      <c r="M114" s="39"/>
      <c r="N114" s="55"/>
    </row>
    <row r="115" spans="2:14" ht="14.1" customHeight="1" x14ac:dyDescent="0.2">
      <c r="B115" s="105"/>
      <c r="C115" s="39" t="s">
        <v>88</v>
      </c>
      <c r="D115" s="39"/>
      <c r="E115" s="39"/>
      <c r="F115" s="39"/>
      <c r="G115" s="39"/>
      <c r="H115" s="39"/>
      <c r="I115" s="39"/>
      <c r="J115" s="39"/>
      <c r="K115" s="39"/>
      <c r="L115" s="39"/>
      <c r="M115" s="39"/>
      <c r="N115" s="55"/>
    </row>
    <row r="116" spans="2:14" ht="14.1" customHeight="1" x14ac:dyDescent="0.2">
      <c r="B116" s="105"/>
      <c r="C116" s="39" t="s">
        <v>78</v>
      </c>
      <c r="D116" s="39"/>
      <c r="E116" s="39"/>
      <c r="F116" s="39"/>
      <c r="G116" s="39"/>
      <c r="H116" s="39"/>
      <c r="I116" s="39"/>
      <c r="J116" s="39"/>
      <c r="K116" s="39"/>
      <c r="L116" s="39"/>
      <c r="M116" s="39"/>
      <c r="N116" s="55"/>
    </row>
    <row r="117" spans="2:14" ht="14.1" customHeight="1" x14ac:dyDescent="0.2">
      <c r="B117" s="105"/>
      <c r="C117" s="39" t="s">
        <v>128</v>
      </c>
      <c r="D117" s="39"/>
      <c r="E117" s="39"/>
      <c r="F117" s="39"/>
      <c r="G117" s="39"/>
      <c r="H117" s="39"/>
      <c r="I117" s="39"/>
      <c r="J117" s="39"/>
      <c r="K117" s="39"/>
      <c r="L117" s="39"/>
      <c r="M117" s="39"/>
      <c r="N117" s="55"/>
    </row>
    <row r="118" spans="2:14" ht="14.1" customHeight="1" x14ac:dyDescent="0.2">
      <c r="B118" s="105"/>
      <c r="C118" s="39" t="s">
        <v>124</v>
      </c>
      <c r="D118" s="39"/>
      <c r="E118" s="39"/>
      <c r="F118" s="39"/>
      <c r="G118" s="39"/>
      <c r="H118" s="39"/>
      <c r="I118" s="39"/>
      <c r="J118" s="39"/>
      <c r="K118" s="39"/>
      <c r="L118" s="39"/>
      <c r="M118" s="39"/>
      <c r="N118" s="55"/>
    </row>
    <row r="119" spans="2:14" ht="14.1" customHeight="1" x14ac:dyDescent="0.2">
      <c r="B119" s="105"/>
      <c r="C119" s="39" t="s">
        <v>125</v>
      </c>
      <c r="D119" s="39"/>
      <c r="E119" s="39"/>
      <c r="F119" s="39"/>
      <c r="G119" s="39"/>
      <c r="H119" s="39"/>
      <c r="I119" s="39"/>
      <c r="J119" s="39"/>
      <c r="K119" s="39"/>
      <c r="L119" s="39"/>
      <c r="M119" s="39"/>
      <c r="N119" s="55"/>
    </row>
    <row r="120" spans="2:14" ht="14.1" customHeight="1" x14ac:dyDescent="0.2">
      <c r="B120" s="105"/>
      <c r="C120" s="39" t="s">
        <v>126</v>
      </c>
      <c r="D120" s="39"/>
      <c r="E120" s="39"/>
      <c r="F120" s="39"/>
      <c r="G120" s="39"/>
      <c r="H120" s="39"/>
      <c r="I120" s="39"/>
      <c r="J120" s="39"/>
      <c r="K120" s="39"/>
      <c r="L120" s="39"/>
      <c r="M120" s="39"/>
      <c r="N120" s="55"/>
    </row>
    <row r="121" spans="2:14" ht="14.1" customHeight="1" x14ac:dyDescent="0.2">
      <c r="B121" s="105"/>
      <c r="C121" s="39" t="s">
        <v>115</v>
      </c>
      <c r="D121" s="39"/>
      <c r="E121" s="39"/>
      <c r="F121" s="39"/>
      <c r="G121" s="39"/>
      <c r="H121" s="39"/>
      <c r="I121" s="39"/>
      <c r="J121" s="39"/>
      <c r="K121" s="39"/>
      <c r="L121" s="39"/>
      <c r="M121" s="39"/>
      <c r="N121" s="55"/>
    </row>
    <row r="122" spans="2:14" ht="14.1" customHeight="1" x14ac:dyDescent="0.2">
      <c r="B122" s="105"/>
      <c r="C122" s="39" t="s">
        <v>127</v>
      </c>
      <c r="D122" s="39"/>
      <c r="E122" s="39"/>
      <c r="F122" s="39"/>
      <c r="G122" s="39"/>
      <c r="H122" s="39"/>
      <c r="I122" s="39"/>
      <c r="J122" s="39"/>
      <c r="K122" s="39"/>
      <c r="L122" s="39"/>
      <c r="M122" s="39"/>
      <c r="N122" s="55"/>
    </row>
    <row r="123" spans="2:14" ht="14.1" customHeight="1" x14ac:dyDescent="0.2">
      <c r="B123" s="105"/>
      <c r="C123" s="39" t="s">
        <v>188</v>
      </c>
      <c r="D123" s="39"/>
      <c r="E123" s="39"/>
      <c r="F123" s="39"/>
      <c r="G123" s="39"/>
      <c r="H123" s="39"/>
      <c r="I123" s="39"/>
      <c r="J123" s="39"/>
      <c r="K123" s="39"/>
      <c r="L123" s="39"/>
      <c r="M123" s="39"/>
      <c r="N123" s="55"/>
    </row>
    <row r="124" spans="2:14" ht="14.1" customHeight="1" x14ac:dyDescent="0.2">
      <c r="B124" s="105"/>
      <c r="C124" s="39" t="s">
        <v>121</v>
      </c>
      <c r="D124" s="39"/>
      <c r="E124" s="39"/>
      <c r="F124" s="39"/>
      <c r="G124" s="39"/>
      <c r="H124" s="39"/>
      <c r="I124" s="39"/>
      <c r="J124" s="39"/>
      <c r="K124" s="39"/>
      <c r="L124" s="39"/>
      <c r="M124" s="39"/>
      <c r="N124" s="55"/>
    </row>
    <row r="125" spans="2:14" x14ac:dyDescent="0.2">
      <c r="B125" s="106"/>
      <c r="C125" s="39" t="s">
        <v>134</v>
      </c>
      <c r="N125" s="63"/>
    </row>
    <row r="126" spans="2:14" x14ac:dyDescent="0.2">
      <c r="B126" s="106"/>
      <c r="C126" s="39" t="s">
        <v>130</v>
      </c>
      <c r="N126" s="63"/>
    </row>
    <row r="127" spans="2:14" ht="14.1" customHeight="1" x14ac:dyDescent="0.2">
      <c r="B127" s="105"/>
      <c r="C127" s="39" t="s">
        <v>104</v>
      </c>
      <c r="D127" s="39"/>
      <c r="E127" s="39"/>
      <c r="F127" s="39"/>
      <c r="G127" s="39"/>
      <c r="H127" s="39"/>
      <c r="I127" s="39"/>
      <c r="J127" s="39"/>
      <c r="K127" s="39"/>
      <c r="L127" s="39"/>
      <c r="M127" s="39"/>
      <c r="N127" s="55"/>
    </row>
    <row r="128" spans="2:14" ht="18" customHeight="1" x14ac:dyDescent="0.2">
      <c r="B128" s="105"/>
      <c r="C128" s="39" t="s">
        <v>60</v>
      </c>
      <c r="D128" s="39"/>
      <c r="E128" s="39"/>
      <c r="F128" s="39"/>
      <c r="G128" s="39"/>
      <c r="H128" s="39"/>
      <c r="I128" s="39"/>
      <c r="J128" s="39"/>
      <c r="K128" s="39"/>
      <c r="L128" s="39"/>
      <c r="M128" s="39"/>
      <c r="N128" s="55"/>
    </row>
    <row r="129" spans="2:14" x14ac:dyDescent="0.2">
      <c r="B129" s="106"/>
      <c r="C129" s="39" t="s">
        <v>120</v>
      </c>
      <c r="N129" s="63"/>
    </row>
    <row r="130" spans="2:14" x14ac:dyDescent="0.2">
      <c r="B130" s="106"/>
      <c r="C130" s="39" t="s">
        <v>139</v>
      </c>
      <c r="N130" s="63"/>
    </row>
    <row r="131" spans="2:14" ht="13.8" thickBot="1" x14ac:dyDescent="0.25">
      <c r="B131" s="107"/>
      <c r="C131" s="40" t="s">
        <v>131</v>
      </c>
      <c r="D131" s="61"/>
      <c r="E131" s="61"/>
      <c r="F131" s="61"/>
      <c r="G131" s="61"/>
      <c r="H131" s="61"/>
      <c r="I131" s="61"/>
      <c r="J131" s="61"/>
      <c r="K131" s="61"/>
      <c r="L131" s="61"/>
      <c r="M131" s="61"/>
      <c r="N131" s="62"/>
    </row>
  </sheetData>
  <mergeCells count="27">
    <mergeCell ref="D9:F9"/>
    <mergeCell ref="D4:G4"/>
    <mergeCell ref="D5:G5"/>
    <mergeCell ref="D6:G6"/>
    <mergeCell ref="D7:F7"/>
    <mergeCell ref="D8:F8"/>
    <mergeCell ref="G94:H94"/>
    <mergeCell ref="G10:H10"/>
    <mergeCell ref="C78:D78"/>
    <mergeCell ref="D85:G85"/>
    <mergeCell ref="D86:G86"/>
    <mergeCell ref="B87:I87"/>
    <mergeCell ref="B88:D88"/>
    <mergeCell ref="G88:H88"/>
    <mergeCell ref="G89:H89"/>
    <mergeCell ref="G90:H90"/>
    <mergeCell ref="G91:H91"/>
    <mergeCell ref="G92:H92"/>
    <mergeCell ref="G93:H93"/>
    <mergeCell ref="G106:H106"/>
    <mergeCell ref="B107:D107"/>
    <mergeCell ref="G95:H95"/>
    <mergeCell ref="G96:H96"/>
    <mergeCell ref="B97:D97"/>
    <mergeCell ref="G97:H97"/>
    <mergeCell ref="G99:H99"/>
    <mergeCell ref="G102:H102"/>
  </mergeCells>
  <phoneticPr fontId="23"/>
  <conditionalFormatting sqref="O11:O80">
    <cfRule type="expression" dxfId="27"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1" max="16383" man="1"/>
  </rowBreaks>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AC126"/>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466</v>
      </c>
      <c r="L5" s="29" t="str">
        <f>K5</f>
        <v>2023.3.8</v>
      </c>
      <c r="M5" s="29" t="str">
        <f>K5</f>
        <v>2023.3.8</v>
      </c>
      <c r="N5" s="113" t="str">
        <f>K5</f>
        <v>2023.3.8</v>
      </c>
    </row>
    <row r="6" spans="2:24" ht="18" customHeight="1" x14ac:dyDescent="0.2">
      <c r="B6" s="68"/>
      <c r="C6" s="123"/>
      <c r="D6" s="149" t="s">
        <v>3</v>
      </c>
      <c r="E6" s="149"/>
      <c r="F6" s="149"/>
      <c r="G6" s="149"/>
      <c r="H6" s="123"/>
      <c r="I6" s="123"/>
      <c r="J6" s="69"/>
      <c r="K6" s="108">
        <v>0.42638888888888887</v>
      </c>
      <c r="L6" s="108">
        <v>0.39583333333333331</v>
      </c>
      <c r="M6" s="108">
        <v>0.38194444444444442</v>
      </c>
      <c r="N6" s="109">
        <v>0.46180555555555558</v>
      </c>
    </row>
    <row r="7" spans="2:24" ht="18" customHeight="1" x14ac:dyDescent="0.2">
      <c r="B7" s="68"/>
      <c r="C7" s="123"/>
      <c r="D7" s="149" t="s">
        <v>4</v>
      </c>
      <c r="E7" s="150"/>
      <c r="F7" s="150"/>
      <c r="G7" s="70" t="s">
        <v>5</v>
      </c>
      <c r="H7" s="123"/>
      <c r="I7" s="123"/>
      <c r="J7" s="69"/>
      <c r="K7" s="110">
        <v>2.46</v>
      </c>
      <c r="L7" s="110">
        <v>1.48</v>
      </c>
      <c r="M7" s="110">
        <v>1.58</v>
      </c>
      <c r="N7" s="111">
        <v>1.58</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t="s">
        <v>467</v>
      </c>
      <c r="L11" s="20" t="s">
        <v>468</v>
      </c>
      <c r="M11" s="20" t="s">
        <v>469</v>
      </c>
      <c r="N11" s="21" t="s">
        <v>367</v>
      </c>
      <c r="P11" t="s">
        <v>14</v>
      </c>
      <c r="Q11">
        <f t="shared" ref="Q11:T12" si="0">IF(K11="",0,VALUE(MID(K11,2,LEN(K11)-2)))</f>
        <v>16</v>
      </c>
      <c r="R11">
        <f t="shared" si="0"/>
        <v>26</v>
      </c>
      <c r="S11">
        <f t="shared" si="0"/>
        <v>170</v>
      </c>
      <c r="T11">
        <f t="shared" si="0"/>
        <v>1050</v>
      </c>
      <c r="U11">
        <f t="shared" ref="U11:X17" si="1">IF(K11="＋",0,IF(K11="(＋)",0,ABS(K11)))</f>
        <v>16</v>
      </c>
      <c r="V11">
        <f t="shared" si="1"/>
        <v>26</v>
      </c>
      <c r="W11">
        <f t="shared" si="1"/>
        <v>170</v>
      </c>
      <c r="X11">
        <f t="shared" si="1"/>
        <v>1050</v>
      </c>
    </row>
    <row r="12" spans="2:24" ht="13.5" customHeight="1" x14ac:dyDescent="0.2">
      <c r="B12" s="1">
        <f>B11+1</f>
        <v>2</v>
      </c>
      <c r="C12" s="3"/>
      <c r="D12" s="6"/>
      <c r="E12" s="123"/>
      <c r="F12" s="123" t="s">
        <v>164</v>
      </c>
      <c r="G12" s="123"/>
      <c r="H12" s="123"/>
      <c r="I12" s="123"/>
      <c r="J12" s="123"/>
      <c r="K12" s="20"/>
      <c r="L12" s="20" t="s">
        <v>146</v>
      </c>
      <c r="M12" s="20"/>
      <c r="N12" s="21"/>
      <c r="P12" t="s">
        <v>14</v>
      </c>
      <c r="Q12">
        <f>IF(K12="",0,VALUE(MID(K12,2,LEN(K12)-2)))</f>
        <v>0</v>
      </c>
      <c r="R12">
        <f t="shared" si="0"/>
        <v>5</v>
      </c>
      <c r="S12">
        <f t="shared" si="0"/>
        <v>0</v>
      </c>
      <c r="T12">
        <f t="shared" si="0"/>
        <v>0</v>
      </c>
      <c r="U12">
        <f>IF(K12="＋",0,IF(K12="(＋)",0,ABS(K12)))</f>
        <v>0</v>
      </c>
      <c r="V12">
        <f t="shared" si="1"/>
        <v>5</v>
      </c>
      <c r="W12">
        <f t="shared" si="1"/>
        <v>0</v>
      </c>
      <c r="X12">
        <f t="shared" si="1"/>
        <v>0</v>
      </c>
    </row>
    <row r="13" spans="2:24" ht="13.95" customHeight="1" x14ac:dyDescent="0.2">
      <c r="B13" s="1">
        <f t="shared" ref="B13:B75" si="2">B12+1</f>
        <v>3</v>
      </c>
      <c r="C13" s="3"/>
      <c r="D13" s="6"/>
      <c r="E13" s="123"/>
      <c r="F13" s="123" t="s">
        <v>166</v>
      </c>
      <c r="G13" s="123"/>
      <c r="H13" s="123"/>
      <c r="I13" s="123"/>
      <c r="J13" s="123"/>
      <c r="K13" s="20"/>
      <c r="L13" s="20"/>
      <c r="M13" s="20"/>
      <c r="N13" s="21" t="s">
        <v>149</v>
      </c>
      <c r="P13" s="81" t="s">
        <v>15</v>
      </c>
      <c r="Q13">
        <f>K13</f>
        <v>0</v>
      </c>
      <c r="R13">
        <f>L13</f>
        <v>0</v>
      </c>
      <c r="S13">
        <f>M13</f>
        <v>0</v>
      </c>
      <c r="T13" t="str">
        <f>N13</f>
        <v>(＋)</v>
      </c>
      <c r="U13">
        <f t="shared" si="1"/>
        <v>0</v>
      </c>
      <c r="V13">
        <f>IF(L13="＋",0,IF(L13="(＋)",0,ABS(L13)))</f>
        <v>0</v>
      </c>
      <c r="W13">
        <f t="shared" si="1"/>
        <v>0</v>
      </c>
      <c r="X13">
        <f t="shared" si="1"/>
        <v>0</v>
      </c>
    </row>
    <row r="14" spans="2:24" ht="13.95" customHeight="1" x14ac:dyDescent="0.2">
      <c r="B14" s="1">
        <f t="shared" si="2"/>
        <v>4</v>
      </c>
      <c r="C14" s="3"/>
      <c r="D14" s="6"/>
      <c r="E14" s="123"/>
      <c r="F14" s="123" t="s">
        <v>202</v>
      </c>
      <c r="G14" s="123"/>
      <c r="H14" s="123"/>
      <c r="I14" s="123"/>
      <c r="J14" s="123"/>
      <c r="K14" s="20" t="s">
        <v>148</v>
      </c>
      <c r="L14" s="20"/>
      <c r="M14" s="20" t="s">
        <v>148</v>
      </c>
      <c r="N14" s="21"/>
      <c r="P14" t="s">
        <v>14</v>
      </c>
      <c r="Q14" t="e">
        <f>IF(K14="",0,VALUE(MID(K14,2,LEN(K14)-2)))</f>
        <v>#VALUE!</v>
      </c>
      <c r="R14">
        <f>IF(L14="",0,VALUE(MID(L14,2,LEN(L14)-2)))</f>
        <v>0</v>
      </c>
      <c r="S14" t="e">
        <f>IF(M14="",0,VALUE(MID(M14,2,LEN(M14)-2)))</f>
        <v>#VALUE!</v>
      </c>
      <c r="T14">
        <f>IF(N14="",0,VALUE(MID(N14,2,LEN(N14)-2)))</f>
        <v>0</v>
      </c>
      <c r="U14">
        <f>IF(K14="＋",0,IF(K14="(＋)",0,ABS(K14)))</f>
        <v>0</v>
      </c>
      <c r="V14">
        <f>IF(L14="＋",0,IF(L14="(＋)",0,ABS(L14)))</f>
        <v>0</v>
      </c>
      <c r="W14">
        <f>IF(M14="＋",0,IF(M14="(＋)",0,ABS(M14)))</f>
        <v>0</v>
      </c>
      <c r="X14">
        <f>IF(N14="＋",0,IF(N14="(＋)",0,ABS(N14)))</f>
        <v>0</v>
      </c>
    </row>
    <row r="15" spans="2:24" ht="13.95" customHeight="1" x14ac:dyDescent="0.2">
      <c r="B15" s="1">
        <f t="shared" si="2"/>
        <v>5</v>
      </c>
      <c r="C15" s="3"/>
      <c r="D15" s="6"/>
      <c r="E15" s="123"/>
      <c r="F15" s="123" t="s">
        <v>140</v>
      </c>
      <c r="G15" s="123"/>
      <c r="H15" s="123"/>
      <c r="I15" s="123"/>
      <c r="J15" s="123"/>
      <c r="K15" s="20" t="s">
        <v>232</v>
      </c>
      <c r="L15" s="20" t="s">
        <v>470</v>
      </c>
      <c r="M15" s="20" t="s">
        <v>147</v>
      </c>
      <c r="N15" s="21"/>
      <c r="P15" t="s">
        <v>14</v>
      </c>
      <c r="Q15">
        <f t="shared" ref="Q15:T15" si="3">IF(K15="",0,VALUE(MID(K15,2,LEN(K15)-2)))</f>
        <v>75</v>
      </c>
      <c r="R15">
        <f t="shared" si="3"/>
        <v>30</v>
      </c>
      <c r="S15">
        <f t="shared" si="3"/>
        <v>10</v>
      </c>
      <c r="T15">
        <f t="shared" si="3"/>
        <v>0</v>
      </c>
      <c r="U15">
        <f t="shared" si="1"/>
        <v>75</v>
      </c>
      <c r="V15">
        <f t="shared" si="1"/>
        <v>30</v>
      </c>
      <c r="W15">
        <f t="shared" si="1"/>
        <v>10</v>
      </c>
      <c r="X15">
        <f t="shared" si="1"/>
        <v>0</v>
      </c>
    </row>
    <row r="16" spans="2:24" ht="13.5" customHeight="1" x14ac:dyDescent="0.2">
      <c r="B16" s="1">
        <f t="shared" si="2"/>
        <v>6</v>
      </c>
      <c r="C16" s="3"/>
      <c r="D16" s="6"/>
      <c r="E16" s="123"/>
      <c r="F16" s="123" t="s">
        <v>109</v>
      </c>
      <c r="G16" s="123"/>
      <c r="H16" s="123"/>
      <c r="I16" s="123"/>
      <c r="J16" s="123"/>
      <c r="K16" s="20" t="s">
        <v>146</v>
      </c>
      <c r="L16" s="20" t="s">
        <v>192</v>
      </c>
      <c r="M16" s="20"/>
      <c r="N16" s="21"/>
      <c r="U16">
        <f t="shared" si="1"/>
        <v>5</v>
      </c>
      <c r="V16">
        <f t="shared" si="1"/>
        <v>15</v>
      </c>
      <c r="W16">
        <f t="shared" si="1"/>
        <v>0</v>
      </c>
      <c r="X16">
        <f t="shared" si="1"/>
        <v>0</v>
      </c>
    </row>
    <row r="17" spans="2:24" ht="13.5" customHeight="1" x14ac:dyDescent="0.2">
      <c r="B17" s="1">
        <f t="shared" si="2"/>
        <v>7</v>
      </c>
      <c r="C17" s="3"/>
      <c r="D17" s="6"/>
      <c r="E17" s="123"/>
      <c r="F17" s="123" t="s">
        <v>108</v>
      </c>
      <c r="G17" s="123"/>
      <c r="H17" s="123"/>
      <c r="I17" s="123"/>
      <c r="J17" s="123"/>
      <c r="K17" s="20" t="s">
        <v>147</v>
      </c>
      <c r="L17" s="20" t="s">
        <v>146</v>
      </c>
      <c r="M17" s="20" t="s">
        <v>250</v>
      </c>
      <c r="N17" s="21"/>
      <c r="P17" t="s">
        <v>14</v>
      </c>
      <c r="Q17">
        <f t="shared" ref="Q17:T17" si="4">IF(K17="",0,VALUE(MID(K17,2,LEN(K17)-2)))</f>
        <v>10</v>
      </c>
      <c r="R17" t="e">
        <f>IF(#REF!="",0,VALUE(MID(#REF!,2,LEN(#REF!)-2)))</f>
        <v>#REF!</v>
      </c>
      <c r="S17">
        <f t="shared" si="4"/>
        <v>20</v>
      </c>
      <c r="T17">
        <f t="shared" si="4"/>
        <v>0</v>
      </c>
      <c r="U17">
        <f t="shared" si="1"/>
        <v>10</v>
      </c>
      <c r="V17">
        <f t="shared" si="1"/>
        <v>5</v>
      </c>
      <c r="W17">
        <f t="shared" si="1"/>
        <v>20</v>
      </c>
      <c r="X17">
        <f t="shared" si="1"/>
        <v>0</v>
      </c>
    </row>
    <row r="18" spans="2:24" ht="13.5" customHeight="1" x14ac:dyDescent="0.2">
      <c r="B18" s="1">
        <f t="shared" si="2"/>
        <v>8</v>
      </c>
      <c r="C18" s="2" t="s">
        <v>24</v>
      </c>
      <c r="D18" s="2" t="s">
        <v>25</v>
      </c>
      <c r="E18" s="123"/>
      <c r="F18" s="123" t="s">
        <v>107</v>
      </c>
      <c r="G18" s="123"/>
      <c r="H18" s="123"/>
      <c r="I18" s="123"/>
      <c r="J18" s="123"/>
      <c r="K18" s="24">
        <v>60</v>
      </c>
      <c r="L18" s="24">
        <v>160</v>
      </c>
      <c r="M18" s="24">
        <v>190</v>
      </c>
      <c r="N18" s="115">
        <v>375</v>
      </c>
      <c r="P18" s="81"/>
    </row>
    <row r="19" spans="2:24" ht="13.5" customHeight="1" x14ac:dyDescent="0.2">
      <c r="B19" s="1">
        <f t="shared" si="2"/>
        <v>9</v>
      </c>
      <c r="C19" s="2" t="s">
        <v>26</v>
      </c>
      <c r="D19" s="2" t="s">
        <v>27</v>
      </c>
      <c r="E19" s="123"/>
      <c r="F19" s="123" t="s">
        <v>95</v>
      </c>
      <c r="G19" s="123"/>
      <c r="H19" s="123"/>
      <c r="I19" s="123"/>
      <c r="J19" s="123"/>
      <c r="K19" s="24"/>
      <c r="L19" s="24"/>
      <c r="M19" s="24">
        <v>35</v>
      </c>
      <c r="N19" s="115">
        <v>135</v>
      </c>
      <c r="P19" s="81"/>
    </row>
    <row r="20" spans="2:24" ht="13.5" customHeight="1" x14ac:dyDescent="0.2">
      <c r="B20" s="1">
        <f t="shared" si="2"/>
        <v>10</v>
      </c>
      <c r="C20" s="2" t="s">
        <v>85</v>
      </c>
      <c r="D20" s="2" t="s">
        <v>16</v>
      </c>
      <c r="E20" s="123"/>
      <c r="F20" s="123" t="s">
        <v>445</v>
      </c>
      <c r="G20" s="123"/>
      <c r="H20" s="123"/>
      <c r="I20" s="123"/>
      <c r="J20" s="123"/>
      <c r="K20" s="24" t="s">
        <v>148</v>
      </c>
      <c r="L20" s="24"/>
      <c r="M20" s="24"/>
      <c r="N20" s="115">
        <v>332</v>
      </c>
    </row>
    <row r="21" spans="2:24" ht="14.85" customHeight="1" x14ac:dyDescent="0.2">
      <c r="B21" s="1">
        <f t="shared" si="2"/>
        <v>11</v>
      </c>
      <c r="C21" s="6"/>
      <c r="D21" s="6"/>
      <c r="E21" s="123"/>
      <c r="F21" s="123" t="s">
        <v>137</v>
      </c>
      <c r="G21" s="123"/>
      <c r="H21" s="123"/>
      <c r="I21" s="123"/>
      <c r="J21" s="123"/>
      <c r="K21" s="24"/>
      <c r="L21" s="24"/>
      <c r="M21" s="24"/>
      <c r="N21" s="115">
        <v>20</v>
      </c>
    </row>
    <row r="22" spans="2:24" ht="13.5" customHeight="1" x14ac:dyDescent="0.2">
      <c r="B22" s="1">
        <f t="shared" si="2"/>
        <v>12</v>
      </c>
      <c r="C22" s="6"/>
      <c r="D22" s="6"/>
      <c r="E22" s="123"/>
      <c r="F22" s="123" t="s">
        <v>446</v>
      </c>
      <c r="G22" s="123"/>
      <c r="H22" s="123"/>
      <c r="I22" s="123"/>
      <c r="J22" s="123"/>
      <c r="K22" s="24"/>
      <c r="L22" s="24">
        <v>96</v>
      </c>
      <c r="M22" s="24"/>
      <c r="N22" s="115"/>
    </row>
    <row r="23" spans="2:24" ht="13.5" customHeight="1" x14ac:dyDescent="0.2">
      <c r="B23" s="1">
        <f t="shared" si="2"/>
        <v>13</v>
      </c>
      <c r="C23" s="6"/>
      <c r="D23" s="2" t="s">
        <v>17</v>
      </c>
      <c r="E23" s="123"/>
      <c r="F23" s="123" t="s">
        <v>471</v>
      </c>
      <c r="G23" s="123"/>
      <c r="H23" s="123"/>
      <c r="I23" s="123"/>
      <c r="J23" s="123"/>
      <c r="K23" s="24"/>
      <c r="L23" s="24">
        <v>15</v>
      </c>
      <c r="M23" s="24"/>
      <c r="N23" s="115"/>
    </row>
    <row r="24" spans="2:24" ht="13.95" customHeight="1" x14ac:dyDescent="0.2">
      <c r="B24" s="1">
        <f t="shared" si="2"/>
        <v>14</v>
      </c>
      <c r="C24" s="6"/>
      <c r="D24" s="6"/>
      <c r="E24" s="123"/>
      <c r="F24" s="123" t="s">
        <v>105</v>
      </c>
      <c r="G24" s="123"/>
      <c r="H24" s="123"/>
      <c r="I24" s="123"/>
      <c r="J24" s="123"/>
      <c r="K24" s="24"/>
      <c r="L24" s="24"/>
      <c r="M24" s="24"/>
      <c r="N24" s="115">
        <v>208</v>
      </c>
    </row>
    <row r="25" spans="2:24" ht="13.5" customHeight="1" x14ac:dyDescent="0.2">
      <c r="B25" s="1">
        <f t="shared" si="2"/>
        <v>15</v>
      </c>
      <c r="C25" s="6"/>
      <c r="D25" s="6"/>
      <c r="E25" s="123"/>
      <c r="F25" s="123" t="s">
        <v>96</v>
      </c>
      <c r="G25" s="123"/>
      <c r="H25" s="123"/>
      <c r="I25" s="123"/>
      <c r="J25" s="123"/>
      <c r="K25" s="24">
        <v>70</v>
      </c>
      <c r="L25" s="24">
        <v>245</v>
      </c>
      <c r="M25" s="24" t="s">
        <v>148</v>
      </c>
      <c r="N25" s="115">
        <v>15</v>
      </c>
    </row>
    <row r="26" spans="2:24" ht="13.5" customHeight="1" x14ac:dyDescent="0.2">
      <c r="B26" s="1">
        <f t="shared" si="2"/>
        <v>16</v>
      </c>
      <c r="C26" s="6"/>
      <c r="D26" s="6"/>
      <c r="E26" s="123"/>
      <c r="F26" s="123" t="s">
        <v>106</v>
      </c>
      <c r="G26" s="123"/>
      <c r="H26" s="123"/>
      <c r="I26" s="123"/>
      <c r="J26" s="123"/>
      <c r="K26" s="24"/>
      <c r="L26" s="24">
        <v>10</v>
      </c>
      <c r="M26" s="24"/>
      <c r="N26" s="115"/>
    </row>
    <row r="27" spans="2:24" ht="13.95" customHeight="1" x14ac:dyDescent="0.2">
      <c r="B27" s="1">
        <f t="shared" si="2"/>
        <v>17</v>
      </c>
      <c r="C27" s="6"/>
      <c r="D27" s="6"/>
      <c r="E27" s="123"/>
      <c r="F27" s="123" t="s">
        <v>97</v>
      </c>
      <c r="G27" s="123"/>
      <c r="H27" s="123"/>
      <c r="I27" s="123"/>
      <c r="J27" s="123"/>
      <c r="K27" s="24">
        <v>20</v>
      </c>
      <c r="L27" s="24">
        <v>100</v>
      </c>
      <c r="M27" s="24">
        <v>90</v>
      </c>
      <c r="N27" s="115">
        <v>40</v>
      </c>
    </row>
    <row r="28" spans="2:24" ht="13.95" customHeight="1" x14ac:dyDescent="0.2">
      <c r="B28" s="1">
        <f t="shared" si="2"/>
        <v>18</v>
      </c>
      <c r="C28" s="6"/>
      <c r="D28" s="6"/>
      <c r="E28" s="123"/>
      <c r="F28" s="123" t="s">
        <v>152</v>
      </c>
      <c r="G28" s="123"/>
      <c r="H28" s="123"/>
      <c r="I28" s="123"/>
      <c r="J28" s="123"/>
      <c r="K28" s="24">
        <v>10</v>
      </c>
      <c r="L28" s="24">
        <v>5</v>
      </c>
      <c r="M28" s="24"/>
      <c r="N28" s="115"/>
    </row>
    <row r="29" spans="2:24" ht="13.5" customHeight="1" x14ac:dyDescent="0.2">
      <c r="B29" s="1">
        <f t="shared" si="2"/>
        <v>19</v>
      </c>
      <c r="C29" s="6"/>
      <c r="D29" s="6"/>
      <c r="E29" s="123"/>
      <c r="F29" s="123" t="s">
        <v>18</v>
      </c>
      <c r="G29" s="123"/>
      <c r="H29" s="123"/>
      <c r="I29" s="123"/>
      <c r="J29" s="123"/>
      <c r="K29" s="24">
        <v>45</v>
      </c>
      <c r="L29" s="24">
        <v>50</v>
      </c>
      <c r="M29" s="24">
        <v>5</v>
      </c>
      <c r="N29" s="115">
        <v>10</v>
      </c>
    </row>
    <row r="30" spans="2:24" ht="13.5" customHeight="1" x14ac:dyDescent="0.2">
      <c r="B30" s="1">
        <f t="shared" si="2"/>
        <v>20</v>
      </c>
      <c r="C30" s="6"/>
      <c r="D30" s="6"/>
      <c r="E30" s="123"/>
      <c r="F30" s="123" t="s">
        <v>98</v>
      </c>
      <c r="G30" s="123"/>
      <c r="H30" s="123"/>
      <c r="I30" s="123"/>
      <c r="J30" s="123"/>
      <c r="K30" s="24" t="s">
        <v>148</v>
      </c>
      <c r="L30" s="24">
        <v>10</v>
      </c>
      <c r="M30" s="24"/>
      <c r="N30" s="115"/>
    </row>
    <row r="31" spans="2:24" ht="13.5" customHeight="1" x14ac:dyDescent="0.2">
      <c r="B31" s="1">
        <f t="shared" si="2"/>
        <v>21</v>
      </c>
      <c r="C31" s="6"/>
      <c r="D31" s="6"/>
      <c r="E31" s="123"/>
      <c r="F31" s="123" t="s">
        <v>99</v>
      </c>
      <c r="G31" s="123"/>
      <c r="H31" s="123"/>
      <c r="I31" s="123"/>
      <c r="J31" s="123"/>
      <c r="K31" s="24">
        <v>15</v>
      </c>
      <c r="L31" s="24">
        <v>10</v>
      </c>
      <c r="M31" s="24"/>
      <c r="N31" s="115">
        <v>5</v>
      </c>
    </row>
    <row r="32" spans="2:24" ht="13.5" customHeight="1" x14ac:dyDescent="0.2">
      <c r="B32" s="1">
        <f t="shared" si="2"/>
        <v>22</v>
      </c>
      <c r="C32" s="6"/>
      <c r="D32" s="6"/>
      <c r="E32" s="123"/>
      <c r="F32" s="123" t="s">
        <v>19</v>
      </c>
      <c r="G32" s="123"/>
      <c r="H32" s="123"/>
      <c r="I32" s="123"/>
      <c r="J32" s="123"/>
      <c r="K32" s="24"/>
      <c r="L32" s="24">
        <v>40</v>
      </c>
      <c r="M32" s="24"/>
      <c r="N32" s="115"/>
    </row>
    <row r="33" spans="2:29" ht="13.95" customHeight="1" x14ac:dyDescent="0.2">
      <c r="B33" s="1">
        <f t="shared" si="2"/>
        <v>23</v>
      </c>
      <c r="C33" s="6"/>
      <c r="D33" s="6"/>
      <c r="E33" s="123"/>
      <c r="F33" s="123" t="s">
        <v>214</v>
      </c>
      <c r="G33" s="123"/>
      <c r="H33" s="123"/>
      <c r="I33" s="123"/>
      <c r="J33" s="123"/>
      <c r="K33" s="24"/>
      <c r="L33" s="24" t="s">
        <v>148</v>
      </c>
      <c r="M33" s="24"/>
      <c r="N33" s="115"/>
    </row>
    <row r="34" spans="2:29" ht="13.5" customHeight="1" x14ac:dyDescent="0.2">
      <c r="B34" s="1">
        <f t="shared" si="2"/>
        <v>24</v>
      </c>
      <c r="C34" s="6"/>
      <c r="D34" s="6"/>
      <c r="E34" s="123"/>
      <c r="F34" s="123" t="s">
        <v>118</v>
      </c>
      <c r="G34" s="123"/>
      <c r="H34" s="123"/>
      <c r="I34" s="123"/>
      <c r="J34" s="123"/>
      <c r="K34" s="24">
        <v>35</v>
      </c>
      <c r="L34" s="24">
        <v>50</v>
      </c>
      <c r="M34" s="24">
        <v>5</v>
      </c>
      <c r="N34" s="115">
        <v>6300</v>
      </c>
    </row>
    <row r="35" spans="2:29" ht="13.95" customHeight="1" x14ac:dyDescent="0.2">
      <c r="B35" s="1">
        <f t="shared" si="2"/>
        <v>25</v>
      </c>
      <c r="C35" s="6"/>
      <c r="D35" s="6"/>
      <c r="E35" s="123"/>
      <c r="F35" s="123" t="s">
        <v>170</v>
      </c>
      <c r="G35" s="123"/>
      <c r="H35" s="123"/>
      <c r="I35" s="123"/>
      <c r="J35" s="123"/>
      <c r="K35" s="24">
        <v>5</v>
      </c>
      <c r="L35" s="24"/>
      <c r="M35" s="24"/>
      <c r="N35" s="115"/>
    </row>
    <row r="36" spans="2:29" ht="13.95" customHeight="1" x14ac:dyDescent="0.2">
      <c r="B36" s="1">
        <f t="shared" si="2"/>
        <v>26</v>
      </c>
      <c r="C36" s="6"/>
      <c r="D36" s="6"/>
      <c r="E36" s="123"/>
      <c r="F36" s="123" t="s">
        <v>20</v>
      </c>
      <c r="G36" s="123"/>
      <c r="H36" s="123"/>
      <c r="I36" s="123"/>
      <c r="J36" s="123"/>
      <c r="K36" s="24">
        <v>10</v>
      </c>
      <c r="L36" s="24">
        <v>750</v>
      </c>
      <c r="M36" s="24"/>
      <c r="N36" s="115" t="s">
        <v>148</v>
      </c>
    </row>
    <row r="37" spans="2:29" ht="13.5" customHeight="1" x14ac:dyDescent="0.2">
      <c r="B37" s="1">
        <f t="shared" si="2"/>
        <v>27</v>
      </c>
      <c r="C37" s="6"/>
      <c r="D37" s="6"/>
      <c r="E37" s="123"/>
      <c r="F37" s="123" t="s">
        <v>21</v>
      </c>
      <c r="G37" s="123"/>
      <c r="H37" s="123"/>
      <c r="I37" s="123"/>
      <c r="J37" s="123"/>
      <c r="K37" s="24">
        <v>30250</v>
      </c>
      <c r="L37" s="24">
        <v>10500</v>
      </c>
      <c r="M37" s="24">
        <v>2100</v>
      </c>
      <c r="N37" s="60">
        <v>10</v>
      </c>
    </row>
    <row r="38" spans="2:29" ht="13.95" customHeight="1" x14ac:dyDescent="0.2">
      <c r="B38" s="1">
        <f t="shared" si="2"/>
        <v>28</v>
      </c>
      <c r="C38" s="6"/>
      <c r="D38" s="6"/>
      <c r="E38" s="123"/>
      <c r="F38" s="123" t="s">
        <v>22</v>
      </c>
      <c r="G38" s="123"/>
      <c r="H38" s="123"/>
      <c r="I38" s="123"/>
      <c r="J38" s="123"/>
      <c r="K38" s="24"/>
      <c r="L38" s="24" t="s">
        <v>148</v>
      </c>
      <c r="M38" s="24">
        <v>5</v>
      </c>
      <c r="N38" s="115"/>
    </row>
    <row r="39" spans="2:29" ht="13.5" customHeight="1" x14ac:dyDescent="0.2">
      <c r="B39" s="1">
        <f t="shared" si="2"/>
        <v>29</v>
      </c>
      <c r="C39" s="2" t="s">
        <v>76</v>
      </c>
      <c r="D39" s="2" t="s">
        <v>77</v>
      </c>
      <c r="E39" s="123"/>
      <c r="F39" s="123" t="s">
        <v>94</v>
      </c>
      <c r="G39" s="123"/>
      <c r="H39" s="123"/>
      <c r="I39" s="123"/>
      <c r="J39" s="123"/>
      <c r="K39" s="24"/>
      <c r="L39" s="24"/>
      <c r="M39" s="24">
        <v>5</v>
      </c>
      <c r="N39" s="115">
        <v>85</v>
      </c>
    </row>
    <row r="40" spans="2:29" ht="13.95" customHeight="1" x14ac:dyDescent="0.2">
      <c r="B40" s="1">
        <f t="shared" si="2"/>
        <v>30</v>
      </c>
      <c r="C40" s="6"/>
      <c r="D40" s="6"/>
      <c r="E40" s="123"/>
      <c r="F40" s="123" t="s">
        <v>456</v>
      </c>
      <c r="G40" s="123"/>
      <c r="H40" s="123"/>
      <c r="I40" s="123"/>
      <c r="J40" s="123"/>
      <c r="K40" s="24"/>
      <c r="L40" s="24"/>
      <c r="M40" s="24"/>
      <c r="N40" s="115">
        <v>5</v>
      </c>
    </row>
    <row r="41" spans="2:29" ht="13.5" customHeight="1" x14ac:dyDescent="0.2">
      <c r="B41" s="1">
        <f t="shared" si="2"/>
        <v>31</v>
      </c>
      <c r="C41" s="6"/>
      <c r="D41" s="6"/>
      <c r="E41" s="123"/>
      <c r="F41" s="123" t="s">
        <v>361</v>
      </c>
      <c r="G41" s="123"/>
      <c r="H41" s="123"/>
      <c r="I41" s="123"/>
      <c r="J41" s="123"/>
      <c r="K41" s="24"/>
      <c r="L41" s="24"/>
      <c r="M41" s="24"/>
      <c r="N41" s="115" t="s">
        <v>148</v>
      </c>
      <c r="U41">
        <f>COUNTA(K39:K41)</f>
        <v>0</v>
      </c>
      <c r="V41">
        <f>COUNTA(L39:L41)</f>
        <v>0</v>
      </c>
      <c r="W41">
        <f>COUNTA(M39:M41)</f>
        <v>1</v>
      </c>
      <c r="X41">
        <f>COUNTA(N39:N41)</f>
        <v>3</v>
      </c>
    </row>
    <row r="42" spans="2:29" ht="13.95" customHeight="1" x14ac:dyDescent="0.2">
      <c r="B42" s="1">
        <f t="shared" si="2"/>
        <v>32</v>
      </c>
      <c r="C42" s="2" t="s">
        <v>86</v>
      </c>
      <c r="D42" s="2" t="s">
        <v>28</v>
      </c>
      <c r="E42" s="123"/>
      <c r="F42" s="123" t="s">
        <v>113</v>
      </c>
      <c r="G42" s="123"/>
      <c r="H42" s="123"/>
      <c r="I42" s="123"/>
      <c r="J42" s="123"/>
      <c r="K42" s="24"/>
      <c r="L42" s="24" t="s">
        <v>148</v>
      </c>
      <c r="M42" s="24"/>
      <c r="N42" s="115" t="s">
        <v>148</v>
      </c>
      <c r="Y42" s="125"/>
    </row>
    <row r="43" spans="2:29" ht="13.95" customHeight="1" x14ac:dyDescent="0.2">
      <c r="B43" s="1">
        <f t="shared" si="2"/>
        <v>33</v>
      </c>
      <c r="C43" s="6"/>
      <c r="D43" s="6"/>
      <c r="E43" s="123"/>
      <c r="F43" s="123" t="s">
        <v>171</v>
      </c>
      <c r="G43" s="123"/>
      <c r="H43" s="123"/>
      <c r="I43" s="123"/>
      <c r="J43" s="123"/>
      <c r="K43" s="24" t="s">
        <v>148</v>
      </c>
      <c r="L43" s="24" t="s">
        <v>148</v>
      </c>
      <c r="M43" s="24"/>
      <c r="N43" s="115"/>
      <c r="Y43" s="125"/>
    </row>
    <row r="44" spans="2:29" ht="13.95" customHeight="1" x14ac:dyDescent="0.2">
      <c r="B44" s="1">
        <f t="shared" si="2"/>
        <v>34</v>
      </c>
      <c r="C44" s="6"/>
      <c r="D44" s="6"/>
      <c r="E44" s="123"/>
      <c r="F44" s="123" t="s">
        <v>136</v>
      </c>
      <c r="G44" s="123"/>
      <c r="H44" s="123"/>
      <c r="I44" s="123"/>
      <c r="J44" s="123"/>
      <c r="K44" s="24">
        <v>5</v>
      </c>
      <c r="L44" s="24">
        <v>5</v>
      </c>
      <c r="M44" s="24"/>
      <c r="N44" s="115"/>
      <c r="U44" s="126">
        <f>COUNTA($K11:$K46)</f>
        <v>20</v>
      </c>
      <c r="V44" s="126">
        <f>COUNTA($L11:$L46)</f>
        <v>25</v>
      </c>
      <c r="W44" s="126">
        <f>COUNTA($M11:$M46)</f>
        <v>13</v>
      </c>
      <c r="X44" s="126">
        <f>COUNTA($N11:$N46)</f>
        <v>19</v>
      </c>
      <c r="Y44" s="126"/>
      <c r="Z44" s="126"/>
      <c r="AA44" s="126"/>
      <c r="AB44" s="126"/>
      <c r="AC44" s="125"/>
    </row>
    <row r="45" spans="2:29" ht="13.95" customHeight="1" x14ac:dyDescent="0.2">
      <c r="B45" s="1">
        <f t="shared" si="2"/>
        <v>35</v>
      </c>
      <c r="C45" s="6"/>
      <c r="D45" s="6"/>
      <c r="E45" s="123"/>
      <c r="F45" s="123" t="s">
        <v>29</v>
      </c>
      <c r="G45" s="123"/>
      <c r="H45" s="123"/>
      <c r="I45" s="123"/>
      <c r="J45" s="123"/>
      <c r="K45" s="24"/>
      <c r="L45" s="24"/>
      <c r="M45" s="24"/>
      <c r="N45" s="115" t="s">
        <v>148</v>
      </c>
      <c r="Y45" s="125"/>
    </row>
    <row r="46" spans="2:29" ht="13.5" customHeight="1" x14ac:dyDescent="0.2">
      <c r="B46" s="1">
        <f t="shared" si="2"/>
        <v>36</v>
      </c>
      <c r="C46" s="6"/>
      <c r="D46" s="6"/>
      <c r="E46" s="123"/>
      <c r="F46" s="123" t="s">
        <v>83</v>
      </c>
      <c r="G46" s="123"/>
      <c r="H46" s="123"/>
      <c r="I46" s="123"/>
      <c r="J46" s="123"/>
      <c r="K46" s="24" t="s">
        <v>148</v>
      </c>
      <c r="L46" s="24" t="s">
        <v>148</v>
      </c>
      <c r="M46" s="24"/>
      <c r="N46" s="115"/>
      <c r="Y46" s="127"/>
    </row>
    <row r="47" spans="2:29" ht="13.95" customHeight="1" x14ac:dyDescent="0.2">
      <c r="B47" s="1">
        <f t="shared" si="2"/>
        <v>37</v>
      </c>
      <c r="C47" s="6"/>
      <c r="D47" s="6"/>
      <c r="E47" s="123"/>
      <c r="F47" s="123" t="s">
        <v>265</v>
      </c>
      <c r="G47" s="123"/>
      <c r="H47" s="123"/>
      <c r="I47" s="123"/>
      <c r="J47" s="123"/>
      <c r="K47" s="24"/>
      <c r="L47" s="24"/>
      <c r="M47" s="24"/>
      <c r="N47" s="115">
        <v>70</v>
      </c>
      <c r="Y47" s="127"/>
    </row>
    <row r="48" spans="2:29" ht="13.5" customHeight="1" x14ac:dyDescent="0.2">
      <c r="B48" s="1">
        <f t="shared" si="2"/>
        <v>38</v>
      </c>
      <c r="C48" s="6"/>
      <c r="D48" s="6"/>
      <c r="E48" s="123"/>
      <c r="F48" s="123" t="s">
        <v>424</v>
      </c>
      <c r="G48" s="123"/>
      <c r="H48" s="123"/>
      <c r="I48" s="123"/>
      <c r="J48" s="123"/>
      <c r="K48" s="24"/>
      <c r="L48" s="24"/>
      <c r="M48" s="24" t="s">
        <v>148</v>
      </c>
      <c r="N48" s="115"/>
      <c r="Y48" s="127"/>
    </row>
    <row r="49" spans="2:25" ht="13.95" customHeight="1" x14ac:dyDescent="0.2">
      <c r="B49" s="1">
        <f t="shared" si="2"/>
        <v>39</v>
      </c>
      <c r="C49" s="6"/>
      <c r="D49" s="6"/>
      <c r="E49" s="123"/>
      <c r="F49" s="123" t="s">
        <v>220</v>
      </c>
      <c r="G49" s="123"/>
      <c r="H49" s="123"/>
      <c r="I49" s="123"/>
      <c r="J49" s="123"/>
      <c r="K49" s="24">
        <v>35</v>
      </c>
      <c r="L49" s="24">
        <v>40</v>
      </c>
      <c r="M49" s="24" t="s">
        <v>148</v>
      </c>
      <c r="N49" s="115"/>
      <c r="Y49" s="125"/>
    </row>
    <row r="50" spans="2:25" ht="13.5" customHeight="1" x14ac:dyDescent="0.2">
      <c r="B50" s="1">
        <f t="shared" si="2"/>
        <v>40</v>
      </c>
      <c r="C50" s="6"/>
      <c r="D50" s="6"/>
      <c r="E50" s="123"/>
      <c r="F50" s="123" t="s">
        <v>100</v>
      </c>
      <c r="G50" s="123"/>
      <c r="H50" s="123"/>
      <c r="I50" s="123"/>
      <c r="J50" s="123"/>
      <c r="K50" s="24" t="s">
        <v>148</v>
      </c>
      <c r="L50" s="24"/>
      <c r="M50" s="24" t="s">
        <v>148</v>
      </c>
      <c r="N50" s="115">
        <v>580</v>
      </c>
      <c r="Y50" s="127"/>
    </row>
    <row r="51" spans="2:25" ht="13.95" customHeight="1" x14ac:dyDescent="0.2">
      <c r="B51" s="1">
        <f t="shared" si="2"/>
        <v>41</v>
      </c>
      <c r="C51" s="6"/>
      <c r="D51" s="6"/>
      <c r="E51" s="123"/>
      <c r="F51" s="123" t="s">
        <v>101</v>
      </c>
      <c r="G51" s="123"/>
      <c r="H51" s="123"/>
      <c r="I51" s="123"/>
      <c r="J51" s="123"/>
      <c r="K51" s="24">
        <v>220</v>
      </c>
      <c r="L51" s="24">
        <v>150</v>
      </c>
      <c r="M51" s="24">
        <v>300</v>
      </c>
      <c r="N51" s="115">
        <v>80</v>
      </c>
      <c r="Y51" s="125"/>
    </row>
    <row r="52" spans="2:25" ht="13.5" customHeight="1" x14ac:dyDescent="0.2">
      <c r="B52" s="1">
        <f t="shared" si="2"/>
        <v>42</v>
      </c>
      <c r="C52" s="6"/>
      <c r="D52" s="6"/>
      <c r="E52" s="123"/>
      <c r="F52" s="123" t="s">
        <v>102</v>
      </c>
      <c r="G52" s="123"/>
      <c r="H52" s="123"/>
      <c r="I52" s="123"/>
      <c r="J52" s="123"/>
      <c r="K52" s="24">
        <v>25</v>
      </c>
      <c r="L52" s="24">
        <v>75</v>
      </c>
      <c r="M52" s="24">
        <v>90</v>
      </c>
      <c r="N52" s="115">
        <v>25</v>
      </c>
      <c r="Y52" s="125"/>
    </row>
    <row r="53" spans="2:25" ht="14.25" customHeight="1" x14ac:dyDescent="0.2">
      <c r="B53" s="1">
        <f t="shared" si="2"/>
        <v>43</v>
      </c>
      <c r="C53" s="6"/>
      <c r="D53" s="6"/>
      <c r="E53" s="123"/>
      <c r="F53" s="123" t="s">
        <v>345</v>
      </c>
      <c r="G53" s="123"/>
      <c r="H53" s="123"/>
      <c r="I53" s="123"/>
      <c r="J53" s="123"/>
      <c r="K53" s="24"/>
      <c r="L53" s="24"/>
      <c r="M53" s="24"/>
      <c r="N53" s="115">
        <v>140</v>
      </c>
      <c r="Y53" s="125"/>
    </row>
    <row r="54" spans="2:25" ht="13.5" customHeight="1" x14ac:dyDescent="0.2">
      <c r="B54" s="1">
        <f t="shared" si="2"/>
        <v>44</v>
      </c>
      <c r="C54" s="6"/>
      <c r="D54" s="6"/>
      <c r="E54" s="123"/>
      <c r="F54" s="123" t="s">
        <v>175</v>
      </c>
      <c r="G54" s="123"/>
      <c r="H54" s="123"/>
      <c r="I54" s="123"/>
      <c r="J54" s="123"/>
      <c r="K54" s="24"/>
      <c r="L54" s="24">
        <v>16</v>
      </c>
      <c r="M54" s="24" t="s">
        <v>148</v>
      </c>
      <c r="N54" s="115"/>
      <c r="Y54" s="125"/>
    </row>
    <row r="55" spans="2:25" ht="13.5" customHeight="1" x14ac:dyDescent="0.2">
      <c r="B55" s="1">
        <f t="shared" si="2"/>
        <v>45</v>
      </c>
      <c r="C55" s="6"/>
      <c r="D55" s="6"/>
      <c r="E55" s="123"/>
      <c r="F55" s="123" t="s">
        <v>30</v>
      </c>
      <c r="G55" s="123"/>
      <c r="H55" s="123"/>
      <c r="I55" s="123"/>
      <c r="J55" s="123"/>
      <c r="K55" s="24"/>
      <c r="L55" s="24"/>
      <c r="M55" s="24">
        <v>16</v>
      </c>
      <c r="N55" s="115" t="s">
        <v>148</v>
      </c>
      <c r="Y55" s="125"/>
    </row>
    <row r="56" spans="2:25" ht="13.95" customHeight="1" x14ac:dyDescent="0.2">
      <c r="B56" s="1">
        <f t="shared" si="2"/>
        <v>46</v>
      </c>
      <c r="C56" s="6"/>
      <c r="D56" s="6"/>
      <c r="E56" s="123"/>
      <c r="F56" s="123" t="s">
        <v>81</v>
      </c>
      <c r="G56" s="123"/>
      <c r="H56" s="123"/>
      <c r="I56" s="123"/>
      <c r="J56" s="123"/>
      <c r="K56" s="24">
        <v>40</v>
      </c>
      <c r="L56" s="24">
        <v>40</v>
      </c>
      <c r="M56" s="24"/>
      <c r="N56" s="115"/>
      <c r="Y56" s="125"/>
    </row>
    <row r="57" spans="2:25" ht="13.5" customHeight="1" x14ac:dyDescent="0.2">
      <c r="B57" s="1">
        <f t="shared" si="2"/>
        <v>47</v>
      </c>
      <c r="C57" s="6"/>
      <c r="D57" s="6"/>
      <c r="E57" s="123"/>
      <c r="F57" s="123" t="s">
        <v>103</v>
      </c>
      <c r="G57" s="123"/>
      <c r="H57" s="123"/>
      <c r="I57" s="123"/>
      <c r="J57" s="123"/>
      <c r="K57" s="24">
        <v>220</v>
      </c>
      <c r="L57" s="24">
        <v>150</v>
      </c>
      <c r="M57" s="24">
        <v>240</v>
      </c>
      <c r="N57" s="115">
        <v>220</v>
      </c>
      <c r="Y57" s="125"/>
    </row>
    <row r="58" spans="2:25" ht="13.95" customHeight="1" x14ac:dyDescent="0.2">
      <c r="B58" s="1">
        <f t="shared" si="2"/>
        <v>48</v>
      </c>
      <c r="C58" s="6"/>
      <c r="D58" s="6"/>
      <c r="E58" s="123"/>
      <c r="F58" s="123" t="s">
        <v>178</v>
      </c>
      <c r="G58" s="123"/>
      <c r="H58" s="123"/>
      <c r="I58" s="123"/>
      <c r="J58" s="123"/>
      <c r="K58" s="24"/>
      <c r="L58" s="24" t="s">
        <v>148</v>
      </c>
      <c r="M58" s="24">
        <v>5</v>
      </c>
      <c r="N58" s="115">
        <v>15</v>
      </c>
      <c r="Y58" s="125"/>
    </row>
    <row r="59" spans="2:25" ht="13.5" customHeight="1" x14ac:dyDescent="0.2">
      <c r="B59" s="1">
        <f t="shared" si="2"/>
        <v>49</v>
      </c>
      <c r="C59" s="6"/>
      <c r="D59" s="6"/>
      <c r="E59" s="123"/>
      <c r="F59" s="123" t="s">
        <v>157</v>
      </c>
      <c r="G59" s="123"/>
      <c r="H59" s="123"/>
      <c r="I59" s="123"/>
      <c r="J59" s="123"/>
      <c r="K59" s="24" t="s">
        <v>148</v>
      </c>
      <c r="L59" s="24"/>
      <c r="M59" s="24"/>
      <c r="N59" s="115"/>
      <c r="Y59" s="125"/>
    </row>
    <row r="60" spans="2:25" ht="13.95" customHeight="1" x14ac:dyDescent="0.2">
      <c r="B60" s="1">
        <f t="shared" si="2"/>
        <v>50</v>
      </c>
      <c r="C60" s="6"/>
      <c r="D60" s="6"/>
      <c r="E60" s="123"/>
      <c r="F60" s="123" t="s">
        <v>226</v>
      </c>
      <c r="G60" s="123"/>
      <c r="H60" s="123"/>
      <c r="I60" s="123"/>
      <c r="J60" s="123"/>
      <c r="K60" s="24" t="s">
        <v>148</v>
      </c>
      <c r="L60" s="24">
        <v>5</v>
      </c>
      <c r="M60" s="24">
        <v>10</v>
      </c>
      <c r="N60" s="115" t="s">
        <v>148</v>
      </c>
      <c r="Y60" s="125"/>
    </row>
    <row r="61" spans="2:25" ht="13.95" customHeight="1" x14ac:dyDescent="0.2">
      <c r="B61" s="1">
        <f t="shared" si="2"/>
        <v>51</v>
      </c>
      <c r="C61" s="6"/>
      <c r="D61" s="6"/>
      <c r="E61" s="123"/>
      <c r="F61" s="123" t="s">
        <v>311</v>
      </c>
      <c r="G61" s="123"/>
      <c r="H61" s="123"/>
      <c r="I61" s="123"/>
      <c r="J61" s="123"/>
      <c r="K61" s="24"/>
      <c r="L61" s="24">
        <v>5</v>
      </c>
      <c r="M61" s="24"/>
      <c r="N61" s="115"/>
      <c r="Y61" s="125"/>
    </row>
    <row r="62" spans="2:25" ht="13.95" customHeight="1" x14ac:dyDescent="0.2">
      <c r="B62" s="1">
        <f t="shared" si="2"/>
        <v>52</v>
      </c>
      <c r="C62" s="6"/>
      <c r="D62" s="6"/>
      <c r="E62" s="123"/>
      <c r="F62" s="123" t="s">
        <v>31</v>
      </c>
      <c r="G62" s="123"/>
      <c r="H62" s="123"/>
      <c r="I62" s="123"/>
      <c r="J62" s="123"/>
      <c r="K62" s="24">
        <v>35</v>
      </c>
      <c r="L62" s="24">
        <v>30</v>
      </c>
      <c r="M62" s="24">
        <v>75</v>
      </c>
      <c r="N62" s="115">
        <v>115</v>
      </c>
      <c r="Y62" s="125"/>
    </row>
    <row r="63" spans="2:25" ht="13.95" customHeight="1" x14ac:dyDescent="0.2">
      <c r="B63" s="1">
        <f t="shared" si="2"/>
        <v>53</v>
      </c>
      <c r="C63" s="2" t="s">
        <v>32</v>
      </c>
      <c r="D63" s="2" t="s">
        <v>33</v>
      </c>
      <c r="E63" s="123"/>
      <c r="F63" s="123" t="s">
        <v>158</v>
      </c>
      <c r="G63" s="123"/>
      <c r="H63" s="123"/>
      <c r="I63" s="123"/>
      <c r="J63" s="123"/>
      <c r="K63" s="24" t="s">
        <v>148</v>
      </c>
      <c r="L63" s="24"/>
      <c r="M63" s="24" t="s">
        <v>148</v>
      </c>
      <c r="N63" s="115"/>
    </row>
    <row r="64" spans="2:25" ht="14.25" customHeight="1" x14ac:dyDescent="0.2">
      <c r="B64" s="1">
        <f t="shared" si="2"/>
        <v>54</v>
      </c>
      <c r="C64" s="6"/>
      <c r="D64" s="6"/>
      <c r="E64" s="123"/>
      <c r="F64" s="123" t="s">
        <v>159</v>
      </c>
      <c r="G64" s="123"/>
      <c r="H64" s="123"/>
      <c r="I64" s="123"/>
      <c r="J64" s="123"/>
      <c r="K64" s="24"/>
      <c r="L64" s="24"/>
      <c r="M64" s="24" t="s">
        <v>148</v>
      </c>
      <c r="N64" s="115">
        <v>2</v>
      </c>
    </row>
    <row r="65" spans="2:24" ht="13.5" customHeight="1" x14ac:dyDescent="0.2">
      <c r="B65" s="1">
        <f t="shared" si="2"/>
        <v>55</v>
      </c>
      <c r="C65" s="6"/>
      <c r="D65" s="6"/>
      <c r="E65" s="123"/>
      <c r="F65" s="123" t="s">
        <v>181</v>
      </c>
      <c r="G65" s="123"/>
      <c r="H65" s="123"/>
      <c r="I65" s="123"/>
      <c r="J65" s="123"/>
      <c r="K65" s="24"/>
      <c r="L65" s="24"/>
      <c r="M65" s="24">
        <v>1</v>
      </c>
      <c r="N65" s="115">
        <v>1</v>
      </c>
    </row>
    <row r="66" spans="2:24" ht="13.95" customHeight="1" x14ac:dyDescent="0.2">
      <c r="B66" s="1">
        <f t="shared" si="2"/>
        <v>56</v>
      </c>
      <c r="C66" s="6"/>
      <c r="D66" s="6"/>
      <c r="E66" s="123"/>
      <c r="F66" s="123" t="s">
        <v>114</v>
      </c>
      <c r="G66" s="123"/>
      <c r="H66" s="123"/>
      <c r="I66" s="123"/>
      <c r="J66" s="123"/>
      <c r="K66" s="24"/>
      <c r="L66" s="24"/>
      <c r="M66" s="24" t="s">
        <v>148</v>
      </c>
      <c r="N66" s="115">
        <v>1</v>
      </c>
    </row>
    <row r="67" spans="2:24" ht="13.5" customHeight="1" x14ac:dyDescent="0.2">
      <c r="B67" s="1">
        <f t="shared" si="2"/>
        <v>57</v>
      </c>
      <c r="C67" s="6"/>
      <c r="D67" s="6"/>
      <c r="E67" s="123"/>
      <c r="F67" s="123" t="s">
        <v>34</v>
      </c>
      <c r="G67" s="123"/>
      <c r="H67" s="123"/>
      <c r="I67" s="123"/>
      <c r="J67" s="123"/>
      <c r="K67" s="24"/>
      <c r="L67" s="24">
        <v>1</v>
      </c>
      <c r="M67" s="24" t="s">
        <v>148</v>
      </c>
      <c r="N67" s="115">
        <v>4</v>
      </c>
    </row>
    <row r="68" spans="2:24" ht="13.5" customHeight="1" x14ac:dyDescent="0.2">
      <c r="B68" s="1">
        <f t="shared" si="2"/>
        <v>58</v>
      </c>
      <c r="C68" s="2" t="s">
        <v>132</v>
      </c>
      <c r="D68" s="2" t="s">
        <v>186</v>
      </c>
      <c r="E68" s="123"/>
      <c r="F68" s="123" t="s">
        <v>187</v>
      </c>
      <c r="G68" s="123"/>
      <c r="H68" s="123"/>
      <c r="I68" s="123"/>
      <c r="J68" s="123"/>
      <c r="K68" s="24"/>
      <c r="L68" s="24"/>
      <c r="M68" s="24"/>
      <c r="N68" s="115" t="s">
        <v>148</v>
      </c>
    </row>
    <row r="69" spans="2:24" ht="13.5" customHeight="1" x14ac:dyDescent="0.2">
      <c r="B69" s="1">
        <f t="shared" si="2"/>
        <v>59</v>
      </c>
      <c r="C69" s="6"/>
      <c r="D69" s="2" t="s">
        <v>35</v>
      </c>
      <c r="E69" s="123"/>
      <c r="F69" s="123" t="s">
        <v>334</v>
      </c>
      <c r="G69" s="123"/>
      <c r="H69" s="123"/>
      <c r="I69" s="123"/>
      <c r="J69" s="123"/>
      <c r="K69" s="24"/>
      <c r="L69" s="24"/>
      <c r="M69" s="24"/>
      <c r="N69" s="115">
        <v>1</v>
      </c>
    </row>
    <row r="70" spans="2:24" ht="13.5" customHeight="1" x14ac:dyDescent="0.2">
      <c r="B70" s="1">
        <f t="shared" si="2"/>
        <v>60</v>
      </c>
      <c r="C70" s="6"/>
      <c r="D70" s="7"/>
      <c r="E70" s="123"/>
      <c r="F70" s="123" t="s">
        <v>36</v>
      </c>
      <c r="G70" s="123"/>
      <c r="H70" s="123"/>
      <c r="I70" s="123"/>
      <c r="J70" s="123"/>
      <c r="K70" s="24" t="s">
        <v>148</v>
      </c>
      <c r="L70" s="24">
        <v>30</v>
      </c>
      <c r="M70" s="24">
        <v>105</v>
      </c>
      <c r="N70" s="115">
        <v>10</v>
      </c>
    </row>
    <row r="71" spans="2:24" ht="13.5" customHeight="1" x14ac:dyDescent="0.2">
      <c r="B71" s="1">
        <f t="shared" si="2"/>
        <v>61</v>
      </c>
      <c r="C71" s="7"/>
      <c r="D71" s="8" t="s">
        <v>37</v>
      </c>
      <c r="E71" s="123"/>
      <c r="F71" s="123" t="s">
        <v>38</v>
      </c>
      <c r="G71" s="123"/>
      <c r="H71" s="123"/>
      <c r="I71" s="123"/>
      <c r="J71" s="123"/>
      <c r="K71" s="24">
        <v>10</v>
      </c>
      <c r="L71" s="24">
        <v>55</v>
      </c>
      <c r="M71" s="24">
        <v>95</v>
      </c>
      <c r="N71" s="115">
        <v>20</v>
      </c>
    </row>
    <row r="72" spans="2:24" ht="13.5" customHeight="1" x14ac:dyDescent="0.2">
      <c r="B72" s="1">
        <f t="shared" si="2"/>
        <v>62</v>
      </c>
      <c r="C72" s="2" t="s">
        <v>0</v>
      </c>
      <c r="D72" s="8" t="s">
        <v>39</v>
      </c>
      <c r="E72" s="123"/>
      <c r="F72" s="123" t="s">
        <v>40</v>
      </c>
      <c r="G72" s="123"/>
      <c r="H72" s="123"/>
      <c r="I72" s="123"/>
      <c r="J72" s="123"/>
      <c r="K72" s="24"/>
      <c r="L72" s="24"/>
      <c r="M72" s="24"/>
      <c r="N72" s="115">
        <v>10</v>
      </c>
      <c r="U72">
        <f>COUNTA(K63:K72)</f>
        <v>3</v>
      </c>
      <c r="V72">
        <f>COUNTA(L63:L72)</f>
        <v>3</v>
      </c>
      <c r="W72">
        <f>COUNTA(M63:M72)</f>
        <v>7</v>
      </c>
      <c r="X72">
        <f>COUNTA(N63:N72)</f>
        <v>9</v>
      </c>
    </row>
    <row r="73" spans="2:24" ht="13.5" customHeight="1" x14ac:dyDescent="0.2">
      <c r="B73" s="1">
        <f t="shared" si="2"/>
        <v>63</v>
      </c>
      <c r="C73" s="152" t="s">
        <v>41</v>
      </c>
      <c r="D73" s="153"/>
      <c r="E73" s="123"/>
      <c r="F73" s="123" t="s">
        <v>42</v>
      </c>
      <c r="G73" s="123"/>
      <c r="H73" s="123"/>
      <c r="I73" s="123"/>
      <c r="J73" s="123"/>
      <c r="K73" s="24" t="s">
        <v>148</v>
      </c>
      <c r="L73" s="24">
        <v>150</v>
      </c>
      <c r="M73" s="24">
        <v>200</v>
      </c>
      <c r="N73" s="115">
        <v>250</v>
      </c>
    </row>
    <row r="74" spans="2:24" ht="13.5" customHeight="1" x14ac:dyDescent="0.2">
      <c r="B74" s="1">
        <f t="shared" si="2"/>
        <v>64</v>
      </c>
      <c r="C74" s="3"/>
      <c r="D74" s="82"/>
      <c r="E74" s="123"/>
      <c r="F74" s="123" t="s">
        <v>43</v>
      </c>
      <c r="G74" s="123"/>
      <c r="H74" s="123"/>
      <c r="I74" s="123"/>
      <c r="J74" s="123"/>
      <c r="K74" s="24">
        <v>50</v>
      </c>
      <c r="L74" s="24">
        <v>150</v>
      </c>
      <c r="M74" s="24">
        <v>100</v>
      </c>
      <c r="N74" s="115">
        <v>50</v>
      </c>
    </row>
    <row r="75" spans="2:24" ht="13.95" customHeight="1" thickBot="1" x14ac:dyDescent="0.25">
      <c r="B75" s="1">
        <f t="shared" si="2"/>
        <v>65</v>
      </c>
      <c r="C75" s="3"/>
      <c r="D75" s="82"/>
      <c r="E75" s="123"/>
      <c r="F75" s="123" t="s">
        <v>74</v>
      </c>
      <c r="G75" s="123"/>
      <c r="H75" s="123"/>
      <c r="I75" s="123"/>
      <c r="J75" s="123"/>
      <c r="K75" s="24">
        <v>150</v>
      </c>
      <c r="L75" s="24">
        <v>650</v>
      </c>
      <c r="M75" s="24">
        <v>450</v>
      </c>
      <c r="N75" s="117">
        <v>125</v>
      </c>
    </row>
    <row r="76" spans="2:24" ht="13.95" customHeight="1" x14ac:dyDescent="0.2">
      <c r="B76" s="83"/>
      <c r="C76" s="84"/>
      <c r="D76" s="84"/>
      <c r="E76" s="23"/>
      <c r="F76" s="23"/>
      <c r="G76" s="23"/>
      <c r="H76" s="23"/>
      <c r="I76" s="23"/>
      <c r="J76" s="23"/>
      <c r="K76" s="23"/>
      <c r="L76" s="23"/>
      <c r="M76" s="23"/>
      <c r="N76" s="23"/>
      <c r="U76">
        <f>COUNTA(K11:K75)</f>
        <v>35</v>
      </c>
      <c r="V76">
        <f>COUNTA(L11:L75)</f>
        <v>41</v>
      </c>
      <c r="W76">
        <f>COUNTA(M11:M75)</f>
        <v>34</v>
      </c>
      <c r="X76">
        <f>COUNTA(N11:N75)</f>
        <v>41</v>
      </c>
    </row>
    <row r="77" spans="2:24" ht="18" customHeight="1" x14ac:dyDescent="0.2"/>
    <row r="78" spans="2:24" ht="18" customHeight="1" x14ac:dyDescent="0.2">
      <c r="B78" s="64"/>
    </row>
    <row r="79" spans="2:24" ht="9" customHeight="1" thickBot="1" x14ac:dyDescent="0.25"/>
    <row r="80" spans="2:24" ht="18" customHeight="1" x14ac:dyDescent="0.2">
      <c r="B80" s="65"/>
      <c r="C80" s="66"/>
      <c r="D80" s="148" t="s">
        <v>1</v>
      </c>
      <c r="E80" s="148"/>
      <c r="F80" s="148"/>
      <c r="G80" s="148"/>
      <c r="H80" s="66"/>
      <c r="I80" s="66"/>
      <c r="J80" s="67"/>
      <c r="K80" s="28" t="s">
        <v>62</v>
      </c>
      <c r="L80" s="28" t="s">
        <v>63</v>
      </c>
      <c r="M80" s="28" t="s">
        <v>64</v>
      </c>
      <c r="N80" s="51" t="s">
        <v>65</v>
      </c>
      <c r="U80">
        <f>SUM(U11:U17,K18:K75)</f>
        <v>31416</v>
      </c>
      <c r="V80">
        <f>SUM(V11:V17,L18:L75)</f>
        <v>13674</v>
      </c>
      <c r="W80">
        <f>SUM(W11:W17,M18:M75)</f>
        <v>4322</v>
      </c>
      <c r="X80">
        <f>SUM(X11:X17,N18:N75)</f>
        <v>10309</v>
      </c>
    </row>
    <row r="81" spans="2:14" ht="18" customHeight="1" thickBot="1" x14ac:dyDescent="0.25">
      <c r="B81" s="73"/>
      <c r="C81" s="9"/>
      <c r="D81" s="147" t="s">
        <v>2</v>
      </c>
      <c r="E81" s="147"/>
      <c r="F81" s="147"/>
      <c r="G81" s="147"/>
      <c r="H81" s="9"/>
      <c r="I81" s="9"/>
      <c r="J81" s="75"/>
      <c r="K81" s="31" t="str">
        <f>K5</f>
        <v>2023.3.8</v>
      </c>
      <c r="L81" s="31" t="str">
        <f>L5</f>
        <v>2023.3.8</v>
      </c>
      <c r="M81" s="31" t="str">
        <f>M5</f>
        <v>2023.3.8</v>
      </c>
      <c r="N81" s="50" t="str">
        <f>N5</f>
        <v>2023.3.8</v>
      </c>
    </row>
    <row r="82" spans="2:14" ht="19.95" customHeight="1" thickTop="1" x14ac:dyDescent="0.2">
      <c r="B82" s="154" t="s">
        <v>45</v>
      </c>
      <c r="C82" s="155"/>
      <c r="D82" s="155"/>
      <c r="E82" s="155"/>
      <c r="F82" s="155"/>
      <c r="G82" s="155"/>
      <c r="H82" s="155"/>
      <c r="I82" s="155"/>
      <c r="J82" s="80"/>
      <c r="K82" s="32">
        <f>SUM(K83:K91)</f>
        <v>31416</v>
      </c>
      <c r="L82" s="32">
        <f>SUM(L83:L91)</f>
        <v>13674</v>
      </c>
      <c r="M82" s="32">
        <f>SUM(M83:M91)</f>
        <v>4322</v>
      </c>
      <c r="N82" s="143">
        <f>SUM(N83:N91)</f>
        <v>10309</v>
      </c>
    </row>
    <row r="83" spans="2:14" ht="13.95" customHeight="1" x14ac:dyDescent="0.2">
      <c r="B83" s="156" t="s">
        <v>46</v>
      </c>
      <c r="C83" s="157"/>
      <c r="D83" s="158"/>
      <c r="E83" s="12"/>
      <c r="F83" s="13"/>
      <c r="G83" s="149" t="s">
        <v>13</v>
      </c>
      <c r="H83" s="149"/>
      <c r="I83" s="13"/>
      <c r="J83" s="14"/>
      <c r="K83" s="4">
        <f>SUM(U$11:U$17)</f>
        <v>106</v>
      </c>
      <c r="L83" s="4">
        <f>SUM(V$11:V$17)</f>
        <v>81</v>
      </c>
      <c r="M83" s="4">
        <f>SUM(W$11:W$17)</f>
        <v>200</v>
      </c>
      <c r="N83" s="5">
        <f>SUM(X$11:X$17)</f>
        <v>1050</v>
      </c>
    </row>
    <row r="84" spans="2:14" ht="13.95" customHeight="1" x14ac:dyDescent="0.2">
      <c r="B84" s="86"/>
      <c r="C84" s="64"/>
      <c r="D84" s="87"/>
      <c r="E84" s="15"/>
      <c r="F84" s="123"/>
      <c r="G84" s="149" t="s">
        <v>25</v>
      </c>
      <c r="H84" s="149"/>
      <c r="I84" s="119"/>
      <c r="J84" s="16"/>
      <c r="K84" s="4">
        <f>SUM(K$18)</f>
        <v>60</v>
      </c>
      <c r="L84" s="4">
        <f>SUM(L$18)</f>
        <v>160</v>
      </c>
      <c r="M84" s="4">
        <f>SUM(M$18)</f>
        <v>190</v>
      </c>
      <c r="N84" s="5">
        <f>SUM(N$18)</f>
        <v>375</v>
      </c>
    </row>
    <row r="85" spans="2:14" ht="13.95" customHeight="1" x14ac:dyDescent="0.2">
      <c r="B85" s="86"/>
      <c r="C85" s="64"/>
      <c r="D85" s="87"/>
      <c r="E85" s="15"/>
      <c r="F85" s="123"/>
      <c r="G85" s="149" t="s">
        <v>27</v>
      </c>
      <c r="H85" s="149"/>
      <c r="I85" s="13"/>
      <c r="J85" s="14"/>
      <c r="K85" s="4">
        <f>SUM(K$19:K$19)</f>
        <v>0</v>
      </c>
      <c r="L85" s="4">
        <f>SUM(L$19:L$19)</f>
        <v>0</v>
      </c>
      <c r="M85" s="4">
        <f>SUM(M$19:M$19)</f>
        <v>35</v>
      </c>
      <c r="N85" s="5">
        <f>SUM(N$19:N$19)</f>
        <v>135</v>
      </c>
    </row>
    <row r="86" spans="2:14" ht="13.95" customHeight="1" x14ac:dyDescent="0.2">
      <c r="B86" s="86"/>
      <c r="C86" s="64"/>
      <c r="D86" s="87"/>
      <c r="E86" s="15"/>
      <c r="F86" s="123"/>
      <c r="G86" s="149" t="s">
        <v>79</v>
      </c>
      <c r="H86" s="149"/>
      <c r="I86" s="13"/>
      <c r="J86" s="14"/>
      <c r="K86" s="4">
        <f>SUM(K$20:K$22)</f>
        <v>0</v>
      </c>
      <c r="L86" s="4">
        <f>SUM(L$20:L$22)</f>
        <v>96</v>
      </c>
      <c r="M86" s="4">
        <f>SUM(M$20:M$22)</f>
        <v>0</v>
      </c>
      <c r="N86" s="5">
        <f>SUM(N$20:N$22)</f>
        <v>352</v>
      </c>
    </row>
    <row r="87" spans="2:14" ht="13.95" customHeight="1" x14ac:dyDescent="0.2">
      <c r="B87" s="86"/>
      <c r="C87" s="64"/>
      <c r="D87" s="87"/>
      <c r="E87" s="15"/>
      <c r="F87" s="123"/>
      <c r="G87" s="149" t="s">
        <v>80</v>
      </c>
      <c r="H87" s="149"/>
      <c r="I87" s="13"/>
      <c r="J87" s="14"/>
      <c r="K87" s="4">
        <f>SUM(K23:K38)</f>
        <v>30460</v>
      </c>
      <c r="L87" s="4">
        <f>SUM(L$23:L$38)</f>
        <v>11785</v>
      </c>
      <c r="M87" s="4">
        <f>SUM(M$23:M$38)</f>
        <v>2205</v>
      </c>
      <c r="N87" s="5">
        <f>SUM(N$23:N$38)</f>
        <v>6588</v>
      </c>
    </row>
    <row r="88" spans="2:14" ht="13.95" customHeight="1" x14ac:dyDescent="0.2">
      <c r="B88" s="86"/>
      <c r="C88" s="64"/>
      <c r="D88" s="87"/>
      <c r="E88" s="15"/>
      <c r="F88" s="123"/>
      <c r="G88" s="149" t="s">
        <v>77</v>
      </c>
      <c r="H88" s="149"/>
      <c r="I88" s="13"/>
      <c r="J88" s="14"/>
      <c r="K88" s="4">
        <f>SUM(K$39:K$41)</f>
        <v>0</v>
      </c>
      <c r="L88" s="4">
        <f>SUM(L$39:L$41)</f>
        <v>0</v>
      </c>
      <c r="M88" s="4">
        <f>SUM(M$39:M$41)</f>
        <v>5</v>
      </c>
      <c r="N88" s="5">
        <f>SUM(N$39:N$41)</f>
        <v>90</v>
      </c>
    </row>
    <row r="89" spans="2:14" ht="13.95" customHeight="1" x14ac:dyDescent="0.2">
      <c r="B89" s="86"/>
      <c r="C89" s="64"/>
      <c r="D89" s="87"/>
      <c r="E89" s="15"/>
      <c r="F89" s="123"/>
      <c r="G89" s="149" t="s">
        <v>28</v>
      </c>
      <c r="H89" s="149"/>
      <c r="I89" s="13"/>
      <c r="J89" s="14"/>
      <c r="K89" s="4">
        <f>SUM(K$42:K$62)</f>
        <v>580</v>
      </c>
      <c r="L89" s="4">
        <f>SUM(L$42:L$62)</f>
        <v>516</v>
      </c>
      <c r="M89" s="4">
        <f>SUM(M$42:M$62)</f>
        <v>736</v>
      </c>
      <c r="N89" s="5">
        <f>SUM(N$42:N$62)</f>
        <v>1245</v>
      </c>
    </row>
    <row r="90" spans="2:14" ht="13.95" customHeight="1" x14ac:dyDescent="0.2">
      <c r="B90" s="86"/>
      <c r="C90" s="64"/>
      <c r="D90" s="87"/>
      <c r="E90" s="15"/>
      <c r="F90" s="123"/>
      <c r="G90" s="149" t="s">
        <v>47</v>
      </c>
      <c r="H90" s="149"/>
      <c r="I90" s="13"/>
      <c r="J90" s="14"/>
      <c r="K90" s="4">
        <f>SUM(K$73:K$74)</f>
        <v>50</v>
      </c>
      <c r="L90" s="4">
        <f t="shared" ref="L90:N90" si="5">SUM(L$73:L$74)</f>
        <v>300</v>
      </c>
      <c r="M90" s="4">
        <f t="shared" si="5"/>
        <v>300</v>
      </c>
      <c r="N90" s="5">
        <f t="shared" si="5"/>
        <v>300</v>
      </c>
    </row>
    <row r="91" spans="2:14" ht="13.95" customHeight="1" thickBot="1" x14ac:dyDescent="0.25">
      <c r="B91" s="88"/>
      <c r="C91" s="89"/>
      <c r="D91" s="90"/>
      <c r="E91" s="17"/>
      <c r="F91" s="9"/>
      <c r="G91" s="147" t="s">
        <v>44</v>
      </c>
      <c r="H91" s="147"/>
      <c r="I91" s="18"/>
      <c r="J91" s="19"/>
      <c r="K91" s="10">
        <f>SUM(K$63:K$72,K$75)</f>
        <v>160</v>
      </c>
      <c r="L91" s="10">
        <f>SUM(L$63:L$72,L$75)</f>
        <v>736</v>
      </c>
      <c r="M91" s="10">
        <f>SUM(M$63:M$72,M$75)</f>
        <v>651</v>
      </c>
      <c r="N91" s="11">
        <f>SUM(N$63:N$72,N$75)</f>
        <v>174</v>
      </c>
    </row>
    <row r="92" spans="2:14" ht="18" customHeight="1" thickTop="1" x14ac:dyDescent="0.2">
      <c r="B92" s="159" t="s">
        <v>48</v>
      </c>
      <c r="C92" s="160"/>
      <c r="D92" s="161"/>
      <c r="E92" s="91"/>
      <c r="F92" s="120"/>
      <c r="G92" s="162" t="s">
        <v>49</v>
      </c>
      <c r="H92" s="162"/>
      <c r="I92" s="120"/>
      <c r="J92" s="121"/>
      <c r="K92" s="35" t="s">
        <v>50</v>
      </c>
      <c r="L92" s="41"/>
      <c r="M92" s="41"/>
      <c r="N92" s="53"/>
    </row>
    <row r="93" spans="2:14" ht="18" customHeight="1" x14ac:dyDescent="0.2">
      <c r="B93" s="92"/>
      <c r="C93" s="93"/>
      <c r="D93" s="93"/>
      <c r="E93" s="94"/>
      <c r="F93" s="95"/>
      <c r="G93" s="96"/>
      <c r="H93" s="96"/>
      <c r="I93" s="95"/>
      <c r="J93" s="97"/>
      <c r="K93" s="36" t="s">
        <v>51</v>
      </c>
      <c r="L93" s="42"/>
      <c r="M93" s="42"/>
      <c r="N93" s="45"/>
    </row>
    <row r="94" spans="2:14" ht="18" customHeight="1" x14ac:dyDescent="0.2">
      <c r="B94" s="86"/>
      <c r="C94" s="64"/>
      <c r="D94" s="64"/>
      <c r="E94" s="98"/>
      <c r="F94" s="22"/>
      <c r="G94" s="163" t="s">
        <v>52</v>
      </c>
      <c r="H94" s="163"/>
      <c r="I94" s="118"/>
      <c r="J94" s="122"/>
      <c r="K94" s="37" t="s">
        <v>53</v>
      </c>
      <c r="L94" s="43"/>
      <c r="M94" s="47"/>
      <c r="N94" s="43"/>
    </row>
    <row r="95" spans="2:14" ht="18" customHeight="1" x14ac:dyDescent="0.2">
      <c r="B95" s="86"/>
      <c r="C95" s="64"/>
      <c r="D95" s="64"/>
      <c r="E95" s="99"/>
      <c r="F95" s="64"/>
      <c r="G95" s="100"/>
      <c r="H95" s="100"/>
      <c r="I95" s="93"/>
      <c r="J95" s="101"/>
      <c r="K95" s="38" t="s">
        <v>89</v>
      </c>
      <c r="L95" s="44"/>
      <c r="M95" s="26"/>
      <c r="N95" s="44"/>
    </row>
    <row r="96" spans="2:14" ht="18" customHeight="1" x14ac:dyDescent="0.2">
      <c r="B96" s="86"/>
      <c r="C96" s="64"/>
      <c r="D96" s="64"/>
      <c r="E96" s="99"/>
      <c r="F96" s="64"/>
      <c r="G96" s="100"/>
      <c r="H96" s="100"/>
      <c r="I96" s="93"/>
      <c r="J96" s="101"/>
      <c r="K96" s="38" t="s">
        <v>82</v>
      </c>
      <c r="L96" s="42"/>
      <c r="M96" s="26"/>
      <c r="N96" s="44"/>
    </row>
    <row r="97" spans="2:14" ht="18" customHeight="1" x14ac:dyDescent="0.2">
      <c r="B97" s="86"/>
      <c r="C97" s="64"/>
      <c r="D97" s="64"/>
      <c r="E97" s="98"/>
      <c r="F97" s="22"/>
      <c r="G97" s="163" t="s">
        <v>54</v>
      </c>
      <c r="H97" s="163"/>
      <c r="I97" s="118"/>
      <c r="J97" s="122"/>
      <c r="K97" s="37" t="s">
        <v>93</v>
      </c>
      <c r="L97" s="43"/>
      <c r="M97" s="47"/>
      <c r="N97" s="43"/>
    </row>
    <row r="98" spans="2:14" ht="18" customHeight="1" x14ac:dyDescent="0.2">
      <c r="B98" s="86"/>
      <c r="C98" s="64"/>
      <c r="D98" s="64"/>
      <c r="E98" s="99"/>
      <c r="F98" s="64"/>
      <c r="G98" s="100"/>
      <c r="H98" s="100"/>
      <c r="I98" s="93"/>
      <c r="J98" s="101"/>
      <c r="K98" s="38" t="s">
        <v>90</v>
      </c>
      <c r="L98" s="44"/>
      <c r="M98" s="26"/>
      <c r="N98" s="44"/>
    </row>
    <row r="99" spans="2:14" ht="18" customHeight="1" x14ac:dyDescent="0.2">
      <c r="B99" s="86"/>
      <c r="C99" s="64"/>
      <c r="D99" s="64"/>
      <c r="E99" s="99"/>
      <c r="F99" s="64"/>
      <c r="G99" s="100"/>
      <c r="H99" s="100"/>
      <c r="I99" s="93"/>
      <c r="J99" s="101"/>
      <c r="K99" s="38" t="s">
        <v>91</v>
      </c>
      <c r="L99" s="44"/>
      <c r="M99" s="44"/>
      <c r="N99" s="44"/>
    </row>
    <row r="100" spans="2:14" ht="18" customHeight="1" x14ac:dyDescent="0.2">
      <c r="B100" s="86"/>
      <c r="C100" s="64"/>
      <c r="D100" s="64"/>
      <c r="E100" s="78"/>
      <c r="F100" s="79"/>
      <c r="G100" s="96"/>
      <c r="H100" s="96"/>
      <c r="I100" s="95"/>
      <c r="J100" s="97"/>
      <c r="K100" s="38" t="s">
        <v>92</v>
      </c>
      <c r="L100" s="45"/>
      <c r="M100" s="42"/>
      <c r="N100" s="45"/>
    </row>
    <row r="101" spans="2:14" ht="18" customHeight="1" x14ac:dyDescent="0.2">
      <c r="B101" s="102"/>
      <c r="C101" s="79"/>
      <c r="D101" s="79"/>
      <c r="E101" s="15"/>
      <c r="F101" s="123"/>
      <c r="G101" s="149" t="s">
        <v>55</v>
      </c>
      <c r="H101" s="149"/>
      <c r="I101" s="13"/>
      <c r="J101" s="14"/>
      <c r="K101" s="27" t="s">
        <v>161</v>
      </c>
      <c r="L101" s="46"/>
      <c r="M101" s="48"/>
      <c r="N101" s="46"/>
    </row>
    <row r="102" spans="2:14" ht="18" customHeight="1" x14ac:dyDescent="0.2">
      <c r="B102" s="156" t="s">
        <v>56</v>
      </c>
      <c r="C102" s="157"/>
      <c r="D102" s="157"/>
      <c r="E102" s="22"/>
      <c r="F102" s="22"/>
      <c r="G102" s="22"/>
      <c r="H102" s="22"/>
      <c r="I102" s="22"/>
      <c r="J102" s="22"/>
      <c r="K102" s="22"/>
      <c r="L102" s="22"/>
      <c r="M102" s="22"/>
      <c r="N102" s="54"/>
    </row>
    <row r="103" spans="2:14" ht="14.1" customHeight="1" x14ac:dyDescent="0.2">
      <c r="B103" s="103"/>
      <c r="C103" s="39" t="s">
        <v>57</v>
      </c>
      <c r="D103" s="104"/>
      <c r="E103" s="39"/>
      <c r="F103" s="39"/>
      <c r="G103" s="39"/>
      <c r="H103" s="39"/>
      <c r="I103" s="39"/>
      <c r="J103" s="39"/>
      <c r="K103" s="39"/>
      <c r="L103" s="39"/>
      <c r="M103" s="39"/>
      <c r="N103" s="55"/>
    </row>
    <row r="104" spans="2:14" ht="14.1" customHeight="1" x14ac:dyDescent="0.2">
      <c r="B104" s="103"/>
      <c r="C104" s="39" t="s">
        <v>58</v>
      </c>
      <c r="D104" s="104"/>
      <c r="E104" s="39"/>
      <c r="F104" s="39"/>
      <c r="G104" s="39"/>
      <c r="H104" s="39"/>
      <c r="I104" s="39"/>
      <c r="J104" s="39"/>
      <c r="K104" s="39"/>
      <c r="L104" s="39"/>
      <c r="M104" s="39"/>
      <c r="N104" s="55"/>
    </row>
    <row r="105" spans="2:14" ht="14.1" customHeight="1" x14ac:dyDescent="0.2">
      <c r="B105" s="103"/>
      <c r="C105" s="39" t="s">
        <v>59</v>
      </c>
      <c r="D105" s="104"/>
      <c r="E105" s="39"/>
      <c r="F105" s="39"/>
      <c r="G105" s="39"/>
      <c r="H105" s="39"/>
      <c r="I105" s="39"/>
      <c r="J105" s="39"/>
      <c r="K105" s="39"/>
      <c r="L105" s="39"/>
      <c r="M105" s="39"/>
      <c r="N105" s="55"/>
    </row>
    <row r="106" spans="2:14" ht="14.1" customHeight="1" x14ac:dyDescent="0.2">
      <c r="B106" s="103"/>
      <c r="C106" s="39" t="s">
        <v>122</v>
      </c>
      <c r="D106" s="104"/>
      <c r="E106" s="39"/>
      <c r="F106" s="39"/>
      <c r="G106" s="39"/>
      <c r="H106" s="39"/>
      <c r="I106" s="39"/>
      <c r="J106" s="39"/>
      <c r="K106" s="39"/>
      <c r="L106" s="39"/>
      <c r="M106" s="39"/>
      <c r="N106" s="55"/>
    </row>
    <row r="107" spans="2:14" ht="14.1" customHeight="1" x14ac:dyDescent="0.2">
      <c r="B107" s="105"/>
      <c r="C107" s="39" t="s">
        <v>123</v>
      </c>
      <c r="D107" s="39"/>
      <c r="E107" s="39"/>
      <c r="F107" s="39"/>
      <c r="G107" s="39"/>
      <c r="H107" s="39"/>
      <c r="I107" s="39"/>
      <c r="J107" s="39"/>
      <c r="K107" s="39"/>
      <c r="L107" s="39"/>
      <c r="M107" s="39"/>
      <c r="N107" s="55"/>
    </row>
    <row r="108" spans="2:14" ht="14.1" customHeight="1" x14ac:dyDescent="0.2">
      <c r="B108" s="105"/>
      <c r="C108" s="39" t="s">
        <v>119</v>
      </c>
      <c r="D108" s="39"/>
      <c r="E108" s="39"/>
      <c r="F108" s="39"/>
      <c r="G108" s="39"/>
      <c r="H108" s="39"/>
      <c r="I108" s="39"/>
      <c r="J108" s="39"/>
      <c r="K108" s="39"/>
      <c r="L108" s="39"/>
      <c r="M108" s="39"/>
      <c r="N108" s="55"/>
    </row>
    <row r="109" spans="2:14" ht="14.1" customHeight="1" x14ac:dyDescent="0.2">
      <c r="B109" s="105"/>
      <c r="C109" s="39" t="s">
        <v>87</v>
      </c>
      <c r="D109" s="39"/>
      <c r="E109" s="39"/>
      <c r="F109" s="39"/>
      <c r="G109" s="39"/>
      <c r="H109" s="39"/>
      <c r="I109" s="39"/>
      <c r="J109" s="39"/>
      <c r="K109" s="39"/>
      <c r="L109" s="39"/>
      <c r="M109" s="39"/>
      <c r="N109" s="55"/>
    </row>
    <row r="110" spans="2:14" ht="14.1" customHeight="1" x14ac:dyDescent="0.2">
      <c r="B110" s="105"/>
      <c r="C110" s="39" t="s">
        <v>88</v>
      </c>
      <c r="D110" s="39"/>
      <c r="E110" s="39"/>
      <c r="F110" s="39"/>
      <c r="G110" s="39"/>
      <c r="H110" s="39"/>
      <c r="I110" s="39"/>
      <c r="J110" s="39"/>
      <c r="K110" s="39"/>
      <c r="L110" s="39"/>
      <c r="M110" s="39"/>
      <c r="N110" s="55"/>
    </row>
    <row r="111" spans="2:14" ht="14.1" customHeight="1" x14ac:dyDescent="0.2">
      <c r="B111" s="105"/>
      <c r="C111" s="39" t="s">
        <v>78</v>
      </c>
      <c r="D111" s="39"/>
      <c r="E111" s="39"/>
      <c r="F111" s="39"/>
      <c r="G111" s="39"/>
      <c r="H111" s="39"/>
      <c r="I111" s="39"/>
      <c r="J111" s="39"/>
      <c r="K111" s="39"/>
      <c r="L111" s="39"/>
      <c r="M111" s="39"/>
      <c r="N111" s="55"/>
    </row>
    <row r="112" spans="2:14" ht="14.1" customHeight="1" x14ac:dyDescent="0.2">
      <c r="B112" s="105"/>
      <c r="C112" s="39" t="s">
        <v>128</v>
      </c>
      <c r="D112" s="39"/>
      <c r="E112" s="39"/>
      <c r="F112" s="39"/>
      <c r="G112" s="39"/>
      <c r="H112" s="39"/>
      <c r="I112" s="39"/>
      <c r="J112" s="39"/>
      <c r="K112" s="39"/>
      <c r="L112" s="39"/>
      <c r="M112" s="39"/>
      <c r="N112" s="55"/>
    </row>
    <row r="113" spans="2:14" ht="14.1" customHeight="1" x14ac:dyDescent="0.2">
      <c r="B113" s="105"/>
      <c r="C113" s="39" t="s">
        <v>124</v>
      </c>
      <c r="D113" s="39"/>
      <c r="E113" s="39"/>
      <c r="F113" s="39"/>
      <c r="G113" s="39"/>
      <c r="H113" s="39"/>
      <c r="I113" s="39"/>
      <c r="J113" s="39"/>
      <c r="K113" s="39"/>
      <c r="L113" s="39"/>
      <c r="M113" s="39"/>
      <c r="N113" s="55"/>
    </row>
    <row r="114" spans="2:14" ht="14.1" customHeight="1" x14ac:dyDescent="0.2">
      <c r="B114" s="105"/>
      <c r="C114" s="39" t="s">
        <v>125</v>
      </c>
      <c r="D114" s="39"/>
      <c r="E114" s="39"/>
      <c r="F114" s="39"/>
      <c r="G114" s="39"/>
      <c r="H114" s="39"/>
      <c r="I114" s="39"/>
      <c r="J114" s="39"/>
      <c r="K114" s="39"/>
      <c r="L114" s="39"/>
      <c r="M114" s="39"/>
      <c r="N114" s="55"/>
    </row>
    <row r="115" spans="2:14" ht="14.1" customHeight="1" x14ac:dyDescent="0.2">
      <c r="B115" s="105"/>
      <c r="C115" s="39" t="s">
        <v>126</v>
      </c>
      <c r="D115" s="39"/>
      <c r="E115" s="39"/>
      <c r="F115" s="39"/>
      <c r="G115" s="39"/>
      <c r="H115" s="39"/>
      <c r="I115" s="39"/>
      <c r="J115" s="39"/>
      <c r="K115" s="39"/>
      <c r="L115" s="39"/>
      <c r="M115" s="39"/>
      <c r="N115" s="55"/>
    </row>
    <row r="116" spans="2:14" ht="14.1" customHeight="1" x14ac:dyDescent="0.2">
      <c r="B116" s="105"/>
      <c r="C116" s="39" t="s">
        <v>115</v>
      </c>
      <c r="D116" s="39"/>
      <c r="E116" s="39"/>
      <c r="F116" s="39"/>
      <c r="G116" s="39"/>
      <c r="H116" s="39"/>
      <c r="I116" s="39"/>
      <c r="J116" s="39"/>
      <c r="K116" s="39"/>
      <c r="L116" s="39"/>
      <c r="M116" s="39"/>
      <c r="N116" s="55"/>
    </row>
    <row r="117" spans="2:14" ht="14.1" customHeight="1" x14ac:dyDescent="0.2">
      <c r="B117" s="105"/>
      <c r="C117" s="39" t="s">
        <v>127</v>
      </c>
      <c r="D117" s="39"/>
      <c r="E117" s="39"/>
      <c r="F117" s="39"/>
      <c r="G117" s="39"/>
      <c r="H117" s="39"/>
      <c r="I117" s="39"/>
      <c r="J117" s="39"/>
      <c r="K117" s="39"/>
      <c r="L117" s="39"/>
      <c r="M117" s="39"/>
      <c r="N117" s="55"/>
    </row>
    <row r="118" spans="2:14" ht="14.1" customHeight="1" x14ac:dyDescent="0.2">
      <c r="B118" s="105"/>
      <c r="C118" s="39" t="s">
        <v>188</v>
      </c>
      <c r="D118" s="39"/>
      <c r="E118" s="39"/>
      <c r="F118" s="39"/>
      <c r="G118" s="39"/>
      <c r="H118" s="39"/>
      <c r="I118" s="39"/>
      <c r="J118" s="39"/>
      <c r="K118" s="39"/>
      <c r="L118" s="39"/>
      <c r="M118" s="39"/>
      <c r="N118" s="55"/>
    </row>
    <row r="119" spans="2:14" ht="14.1" customHeight="1" x14ac:dyDescent="0.2">
      <c r="B119" s="105"/>
      <c r="C119" s="39" t="s">
        <v>121</v>
      </c>
      <c r="D119" s="39"/>
      <c r="E119" s="39"/>
      <c r="F119" s="39"/>
      <c r="G119" s="39"/>
      <c r="H119" s="39"/>
      <c r="I119" s="39"/>
      <c r="J119" s="39"/>
      <c r="K119" s="39"/>
      <c r="L119" s="39"/>
      <c r="M119" s="39"/>
      <c r="N119" s="55"/>
    </row>
    <row r="120" spans="2:14" x14ac:dyDescent="0.2">
      <c r="B120" s="106"/>
      <c r="C120" s="39" t="s">
        <v>134</v>
      </c>
      <c r="N120" s="63"/>
    </row>
    <row r="121" spans="2:14" x14ac:dyDescent="0.2">
      <c r="B121" s="106"/>
      <c r="C121" s="39" t="s">
        <v>130</v>
      </c>
      <c r="N121" s="63"/>
    </row>
    <row r="122" spans="2:14" ht="14.1" customHeight="1" x14ac:dyDescent="0.2">
      <c r="B122" s="105"/>
      <c r="C122" s="39" t="s">
        <v>104</v>
      </c>
      <c r="D122" s="39"/>
      <c r="E122" s="39"/>
      <c r="F122" s="39"/>
      <c r="G122" s="39"/>
      <c r="H122" s="39"/>
      <c r="I122" s="39"/>
      <c r="J122" s="39"/>
      <c r="K122" s="39"/>
      <c r="L122" s="39"/>
      <c r="M122" s="39"/>
      <c r="N122" s="55"/>
    </row>
    <row r="123" spans="2:14" ht="18" customHeight="1" x14ac:dyDescent="0.2">
      <c r="B123" s="105"/>
      <c r="C123" s="39" t="s">
        <v>60</v>
      </c>
      <c r="D123" s="39"/>
      <c r="E123" s="39"/>
      <c r="F123" s="39"/>
      <c r="G123" s="39"/>
      <c r="H123" s="39"/>
      <c r="I123" s="39"/>
      <c r="J123" s="39"/>
      <c r="K123" s="39"/>
      <c r="L123" s="39"/>
      <c r="M123" s="39"/>
      <c r="N123" s="55"/>
    </row>
    <row r="124" spans="2:14" x14ac:dyDescent="0.2">
      <c r="B124" s="106"/>
      <c r="C124" s="39" t="s">
        <v>120</v>
      </c>
      <c r="N124" s="63"/>
    </row>
    <row r="125" spans="2:14" x14ac:dyDescent="0.2">
      <c r="B125" s="106"/>
      <c r="C125" s="39" t="s">
        <v>139</v>
      </c>
      <c r="N125" s="63"/>
    </row>
    <row r="126" spans="2:14" ht="13.8" thickBot="1" x14ac:dyDescent="0.25">
      <c r="B126" s="107"/>
      <c r="C126" s="40" t="s">
        <v>131</v>
      </c>
      <c r="D126" s="61"/>
      <c r="E126" s="61"/>
      <c r="F126" s="61"/>
      <c r="G126" s="61"/>
      <c r="H126" s="61"/>
      <c r="I126" s="61"/>
      <c r="J126" s="61"/>
      <c r="K126" s="61"/>
      <c r="L126" s="61"/>
      <c r="M126" s="61"/>
      <c r="N126" s="62"/>
    </row>
  </sheetData>
  <mergeCells count="27">
    <mergeCell ref="G101:H101"/>
    <mergeCell ref="B102:D102"/>
    <mergeCell ref="G90:H90"/>
    <mergeCell ref="G91:H91"/>
    <mergeCell ref="B92:D92"/>
    <mergeCell ref="G92:H92"/>
    <mergeCell ref="G94:H94"/>
    <mergeCell ref="G97:H97"/>
    <mergeCell ref="G89:H89"/>
    <mergeCell ref="G10:H10"/>
    <mergeCell ref="C73:D73"/>
    <mergeCell ref="D80:G80"/>
    <mergeCell ref="D81:G81"/>
    <mergeCell ref="B82:I82"/>
    <mergeCell ref="B83:D83"/>
    <mergeCell ref="G83:H83"/>
    <mergeCell ref="G84:H84"/>
    <mergeCell ref="G85:H85"/>
    <mergeCell ref="G86:H86"/>
    <mergeCell ref="G87:H87"/>
    <mergeCell ref="G88:H88"/>
    <mergeCell ref="D9:F9"/>
    <mergeCell ref="D4:G4"/>
    <mergeCell ref="D5:G5"/>
    <mergeCell ref="D6:G6"/>
    <mergeCell ref="D7:F7"/>
    <mergeCell ref="D8:F8"/>
  </mergeCells>
  <phoneticPr fontId="23"/>
  <conditionalFormatting sqref="O11:O75">
    <cfRule type="expression" dxfId="28"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6"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00000"/>
  </sheetPr>
  <dimension ref="B1:AC146"/>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189</v>
      </c>
      <c r="L5" s="29" t="str">
        <f>K5</f>
        <v>2022.5.9</v>
      </c>
      <c r="M5" s="29" t="str">
        <f>K5</f>
        <v>2022.5.9</v>
      </c>
      <c r="N5" s="113" t="str">
        <f>K5</f>
        <v>2022.5.9</v>
      </c>
    </row>
    <row r="6" spans="2:24" ht="18" customHeight="1" x14ac:dyDescent="0.2">
      <c r="B6" s="68"/>
      <c r="C6" s="123"/>
      <c r="D6" s="149" t="s">
        <v>3</v>
      </c>
      <c r="E6" s="149"/>
      <c r="F6" s="149"/>
      <c r="G6" s="149"/>
      <c r="H6" s="123"/>
      <c r="I6" s="123"/>
      <c r="J6" s="69"/>
      <c r="K6" s="108">
        <v>0.4513888888888889</v>
      </c>
      <c r="L6" s="108">
        <v>0.39444444444444443</v>
      </c>
      <c r="M6" s="108">
        <v>0.48749999999999999</v>
      </c>
      <c r="N6" s="109">
        <v>0.5131944444444444</v>
      </c>
    </row>
    <row r="7" spans="2:24" ht="18" customHeight="1" x14ac:dyDescent="0.2">
      <c r="B7" s="68"/>
      <c r="C7" s="123"/>
      <c r="D7" s="149" t="s">
        <v>4</v>
      </c>
      <c r="E7" s="150"/>
      <c r="F7" s="150"/>
      <c r="G7" s="70" t="s">
        <v>5</v>
      </c>
      <c r="H7" s="123"/>
      <c r="I7" s="123"/>
      <c r="J7" s="69"/>
      <c r="K7" s="110">
        <v>2.4500000000000002</v>
      </c>
      <c r="L7" s="110">
        <v>1.6</v>
      </c>
      <c r="M7" s="110">
        <v>1.62</v>
      </c>
      <c r="N7" s="111">
        <v>1.67</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t="s">
        <v>149</v>
      </c>
      <c r="L11" s="20" t="s">
        <v>147</v>
      </c>
      <c r="M11" s="20" t="s">
        <v>151</v>
      </c>
      <c r="N11" s="21" t="s">
        <v>190</v>
      </c>
      <c r="P11" t="s">
        <v>14</v>
      </c>
      <c r="Q11" t="e">
        <f t="shared" ref="Q11:T15" si="0">IF(K11="",0,VALUE(MID(K11,2,LEN(K11)-2)))</f>
        <v>#VALUE!</v>
      </c>
      <c r="R11">
        <f t="shared" si="0"/>
        <v>10</v>
      </c>
      <c r="S11">
        <f t="shared" si="0"/>
        <v>25</v>
      </c>
      <c r="T11">
        <f t="shared" si="0"/>
        <v>80</v>
      </c>
      <c r="U11">
        <f t="shared" ref="U11:X23" si="1">IF(K11="＋",0,IF(K11="(＋)",0,ABS(K11)))</f>
        <v>0</v>
      </c>
      <c r="V11">
        <f t="shared" si="1"/>
        <v>10</v>
      </c>
      <c r="W11">
        <f t="shared" si="1"/>
        <v>25</v>
      </c>
      <c r="X11">
        <f t="shared" si="1"/>
        <v>80</v>
      </c>
    </row>
    <row r="12" spans="2:24" ht="13.5" customHeight="1" x14ac:dyDescent="0.2">
      <c r="B12" s="1">
        <f t="shared" ref="B12:B75" si="2">B11+1</f>
        <v>2</v>
      </c>
      <c r="C12" s="3"/>
      <c r="D12" s="6"/>
      <c r="E12" s="123"/>
      <c r="F12" s="123" t="s">
        <v>191</v>
      </c>
      <c r="G12" s="123"/>
      <c r="H12" s="123"/>
      <c r="I12" s="123"/>
      <c r="J12" s="123"/>
      <c r="K12" s="20" t="s">
        <v>146</v>
      </c>
      <c r="L12" s="20" t="s">
        <v>192</v>
      </c>
      <c r="M12" s="20" t="s">
        <v>147</v>
      </c>
      <c r="N12" s="21" t="s">
        <v>193</v>
      </c>
      <c r="P12" t="s">
        <v>14</v>
      </c>
      <c r="Q12">
        <f>IF(K12="",0,VALUE(MID(K12,2,LEN(K12)-2)))</f>
        <v>5</v>
      </c>
      <c r="R12">
        <f t="shared" si="0"/>
        <v>15</v>
      </c>
      <c r="S12">
        <f t="shared" si="0"/>
        <v>10</v>
      </c>
      <c r="T12">
        <f t="shared" si="0"/>
        <v>35</v>
      </c>
      <c r="U12">
        <f>IF(K12="＋",0,IF(K12="(＋)",0,ABS(K12)))</f>
        <v>5</v>
      </c>
      <c r="V12">
        <f t="shared" si="1"/>
        <v>15</v>
      </c>
      <c r="W12">
        <f t="shared" si="1"/>
        <v>10</v>
      </c>
      <c r="X12">
        <f t="shared" si="1"/>
        <v>35</v>
      </c>
    </row>
    <row r="13" spans="2:24" ht="13.95" customHeight="1" x14ac:dyDescent="0.2">
      <c r="B13" s="1">
        <f t="shared" si="2"/>
        <v>3</v>
      </c>
      <c r="C13" s="3"/>
      <c r="D13" s="6"/>
      <c r="E13" s="123"/>
      <c r="F13" s="123" t="s">
        <v>194</v>
      </c>
      <c r="G13" s="123"/>
      <c r="H13" s="123"/>
      <c r="I13" s="123"/>
      <c r="J13" s="123"/>
      <c r="K13" s="20" t="s">
        <v>146</v>
      </c>
      <c r="L13" s="20" t="s">
        <v>147</v>
      </c>
      <c r="M13" s="20" t="s">
        <v>147</v>
      </c>
      <c r="N13" s="21" t="s">
        <v>195</v>
      </c>
      <c r="P13" t="s">
        <v>14</v>
      </c>
      <c r="Q13">
        <f>IF(K13="",0,VALUE(MID(K13,2,LEN(K13)-2)))</f>
        <v>5</v>
      </c>
      <c r="R13">
        <f t="shared" si="0"/>
        <v>10</v>
      </c>
      <c r="S13">
        <f t="shared" si="0"/>
        <v>10</v>
      </c>
      <c r="T13">
        <f t="shared" si="0"/>
        <v>45</v>
      </c>
      <c r="U13">
        <f>IF(K13="＋",0,IF(K13="(＋)",0,ABS(K13)))</f>
        <v>5</v>
      </c>
      <c r="V13">
        <f t="shared" si="1"/>
        <v>10</v>
      </c>
      <c r="W13">
        <f t="shared" si="1"/>
        <v>10</v>
      </c>
      <c r="X13">
        <f t="shared" si="1"/>
        <v>45</v>
      </c>
    </row>
    <row r="14" spans="2:24" ht="13.5" customHeight="1" x14ac:dyDescent="0.2">
      <c r="B14" s="1">
        <f t="shared" si="2"/>
        <v>4</v>
      </c>
      <c r="C14" s="3"/>
      <c r="D14" s="6"/>
      <c r="E14" s="123"/>
      <c r="F14" s="123" t="s">
        <v>196</v>
      </c>
      <c r="G14" s="123"/>
      <c r="H14" s="123"/>
      <c r="I14" s="123"/>
      <c r="J14" s="123"/>
      <c r="K14" s="20"/>
      <c r="L14" s="20" t="s">
        <v>146</v>
      </c>
      <c r="M14" s="20"/>
      <c r="N14" s="21"/>
      <c r="P14" t="s">
        <v>14</v>
      </c>
      <c r="Q14">
        <f>IF(K14="",0,VALUE(MID(K14,2,LEN(K14)-2)))</f>
        <v>0</v>
      </c>
      <c r="R14">
        <f t="shared" si="0"/>
        <v>5</v>
      </c>
      <c r="S14">
        <f t="shared" si="0"/>
        <v>0</v>
      </c>
      <c r="T14">
        <f t="shared" si="0"/>
        <v>0</v>
      </c>
      <c r="U14">
        <f t="shared" si="1"/>
        <v>0</v>
      </c>
      <c r="V14">
        <f t="shared" si="1"/>
        <v>5</v>
      </c>
      <c r="W14">
        <f t="shared" si="1"/>
        <v>0</v>
      </c>
      <c r="X14">
        <f t="shared" si="1"/>
        <v>0</v>
      </c>
    </row>
    <row r="15" spans="2:24" ht="13.5" customHeight="1" x14ac:dyDescent="0.2">
      <c r="B15" s="1">
        <f t="shared" si="2"/>
        <v>5</v>
      </c>
      <c r="C15" s="3"/>
      <c r="D15" s="6"/>
      <c r="E15" s="123"/>
      <c r="F15" s="123" t="s">
        <v>165</v>
      </c>
      <c r="G15" s="123"/>
      <c r="H15" s="123"/>
      <c r="I15" s="123"/>
      <c r="J15" s="123"/>
      <c r="K15" s="20"/>
      <c r="L15" s="20"/>
      <c r="M15" s="20"/>
      <c r="N15" s="21" t="s">
        <v>149</v>
      </c>
      <c r="P15" t="s">
        <v>14</v>
      </c>
      <c r="Q15">
        <f>IF(K15="",0,VALUE(MID(K15,2,LEN(K15)-2)))</f>
        <v>0</v>
      </c>
      <c r="R15">
        <f t="shared" si="0"/>
        <v>0</v>
      </c>
      <c r="S15">
        <f t="shared" si="0"/>
        <v>0</v>
      </c>
      <c r="T15" t="e">
        <f t="shared" si="0"/>
        <v>#VALUE!</v>
      </c>
      <c r="U15">
        <f t="shared" si="1"/>
        <v>0</v>
      </c>
      <c r="V15">
        <f t="shared" si="1"/>
        <v>0</v>
      </c>
      <c r="W15">
        <f t="shared" si="1"/>
        <v>0</v>
      </c>
      <c r="X15">
        <f t="shared" si="1"/>
        <v>0</v>
      </c>
    </row>
    <row r="16" spans="2:24" ht="13.95" customHeight="1" x14ac:dyDescent="0.2">
      <c r="B16" s="1">
        <f t="shared" si="2"/>
        <v>6</v>
      </c>
      <c r="C16" s="3"/>
      <c r="D16" s="6"/>
      <c r="E16" s="123"/>
      <c r="F16" s="123" t="s">
        <v>197</v>
      </c>
      <c r="G16" s="123"/>
      <c r="H16" s="123"/>
      <c r="I16" s="123"/>
      <c r="J16" s="123"/>
      <c r="K16" s="20" t="s">
        <v>198</v>
      </c>
      <c r="L16" s="20" t="s">
        <v>199</v>
      </c>
      <c r="M16" s="20" t="s">
        <v>200</v>
      </c>
      <c r="N16" s="21" t="s">
        <v>201</v>
      </c>
      <c r="P16" s="81" t="s">
        <v>15</v>
      </c>
      <c r="Q16" t="str">
        <f>K16</f>
        <v>(40)</v>
      </c>
      <c r="R16" t="str">
        <f>L16</f>
        <v>(105)</v>
      </c>
      <c r="S16" t="str">
        <f>M16</f>
        <v>(190)</v>
      </c>
      <c r="T16" t="str">
        <f>N16</f>
        <v>(55)</v>
      </c>
      <c r="U16">
        <f t="shared" si="1"/>
        <v>40</v>
      </c>
      <c r="V16">
        <f>IF(L16="＋",0,IF(L16="(＋)",0,ABS(L16)))</f>
        <v>105</v>
      </c>
      <c r="W16">
        <f t="shared" si="1"/>
        <v>190</v>
      </c>
      <c r="X16">
        <f t="shared" si="1"/>
        <v>55</v>
      </c>
    </row>
    <row r="17" spans="2:24" ht="13.95" customHeight="1" x14ac:dyDescent="0.2">
      <c r="B17" s="1">
        <f t="shared" si="2"/>
        <v>7</v>
      </c>
      <c r="C17" s="3"/>
      <c r="D17" s="6"/>
      <c r="E17" s="123"/>
      <c r="F17" s="123" t="s">
        <v>202</v>
      </c>
      <c r="G17" s="123"/>
      <c r="H17" s="123"/>
      <c r="I17" s="123"/>
      <c r="J17" s="123"/>
      <c r="K17" s="20"/>
      <c r="L17" s="20"/>
      <c r="M17" s="20" t="s">
        <v>203</v>
      </c>
      <c r="N17" s="21" t="s">
        <v>148</v>
      </c>
      <c r="P17" t="s">
        <v>14</v>
      </c>
      <c r="Q17">
        <f>IF(K17="",0,VALUE(MID(K17,2,LEN(K17)-2)))</f>
        <v>0</v>
      </c>
      <c r="R17">
        <f>IF(L17="",0,VALUE(MID(L17,2,LEN(L17)-2)))</f>
        <v>0</v>
      </c>
      <c r="S17" t="e">
        <f>IF(M17="",0,VALUE(MID(M17,2,LEN(M17)-2)))</f>
        <v>#VALUE!</v>
      </c>
      <c r="T17" t="e">
        <f>IF(N17="",0,VALUE(MID(N17,2,LEN(N17)-2)))</f>
        <v>#VALUE!</v>
      </c>
      <c r="U17">
        <f>IF(K17="＋",0,IF(K17="(＋)",0,ABS(K17)))</f>
        <v>0</v>
      </c>
      <c r="V17">
        <f>IF(L17="＋",0,IF(L17="(＋)",0,ABS(L17)))</f>
        <v>0</v>
      </c>
      <c r="W17">
        <f>IF(M17="＋",0,IF(M17="(＋)",0,ABS(M17)))</f>
        <v>40</v>
      </c>
      <c r="X17">
        <f>IF(N17="＋",0,IF(N17="(＋)",0,ABS(N17)))</f>
        <v>0</v>
      </c>
    </row>
    <row r="18" spans="2:24" ht="13.5" customHeight="1" x14ac:dyDescent="0.2">
      <c r="B18" s="1">
        <f t="shared" si="2"/>
        <v>8</v>
      </c>
      <c r="C18" s="3"/>
      <c r="D18" s="6"/>
      <c r="E18" s="123"/>
      <c r="F18" s="123" t="s">
        <v>204</v>
      </c>
      <c r="G18" s="123"/>
      <c r="H18" s="123"/>
      <c r="I18" s="123"/>
      <c r="J18" s="123"/>
      <c r="K18" s="20"/>
      <c r="L18" s="20"/>
      <c r="M18" s="20"/>
      <c r="N18" s="21" t="s">
        <v>148</v>
      </c>
      <c r="P18" t="s">
        <v>14</v>
      </c>
      <c r="Q18">
        <f t="shared" ref="Q18:T20" si="3">IF(K18="",0,VALUE(MID(K18,2,LEN(K18)-2)))</f>
        <v>0</v>
      </c>
      <c r="R18">
        <f t="shared" si="3"/>
        <v>0</v>
      </c>
      <c r="S18">
        <f t="shared" si="3"/>
        <v>0</v>
      </c>
      <c r="T18" t="e">
        <f t="shared" si="3"/>
        <v>#VALUE!</v>
      </c>
      <c r="U18">
        <f t="shared" si="1"/>
        <v>0</v>
      </c>
      <c r="V18">
        <f t="shared" si="1"/>
        <v>0</v>
      </c>
      <c r="W18">
        <f t="shared" si="1"/>
        <v>0</v>
      </c>
      <c r="X18">
        <f t="shared" si="1"/>
        <v>0</v>
      </c>
    </row>
    <row r="19" spans="2:24" ht="13.95" customHeight="1" x14ac:dyDescent="0.2">
      <c r="B19" s="1">
        <f t="shared" si="2"/>
        <v>9</v>
      </c>
      <c r="C19" s="3"/>
      <c r="D19" s="6"/>
      <c r="E19" s="123"/>
      <c r="F19" s="123" t="s">
        <v>140</v>
      </c>
      <c r="G19" s="123"/>
      <c r="H19" s="123"/>
      <c r="I19" s="123"/>
      <c r="J19" s="123"/>
      <c r="K19" s="20" t="s">
        <v>199</v>
      </c>
      <c r="L19" s="20" t="s">
        <v>205</v>
      </c>
      <c r="M19" s="20" t="s">
        <v>206</v>
      </c>
      <c r="N19" s="21" t="s">
        <v>207</v>
      </c>
      <c r="P19" t="s">
        <v>14</v>
      </c>
      <c r="Q19">
        <f t="shared" si="3"/>
        <v>105</v>
      </c>
      <c r="R19">
        <f t="shared" si="3"/>
        <v>1075</v>
      </c>
      <c r="S19">
        <f t="shared" si="3"/>
        <v>1750</v>
      </c>
      <c r="T19">
        <f t="shared" si="3"/>
        <v>825</v>
      </c>
      <c r="U19">
        <f t="shared" si="1"/>
        <v>105</v>
      </c>
      <c r="V19">
        <f t="shared" si="1"/>
        <v>1075</v>
      </c>
      <c r="W19">
        <f t="shared" si="1"/>
        <v>1750</v>
      </c>
      <c r="X19">
        <f t="shared" si="1"/>
        <v>825</v>
      </c>
    </row>
    <row r="20" spans="2:24" ht="13.5" customHeight="1" x14ac:dyDescent="0.2">
      <c r="B20" s="1">
        <f t="shared" si="2"/>
        <v>10</v>
      </c>
      <c r="C20" s="3"/>
      <c r="D20" s="6"/>
      <c r="E20" s="123"/>
      <c r="F20" s="123" t="s">
        <v>208</v>
      </c>
      <c r="G20" s="123"/>
      <c r="H20" s="123"/>
      <c r="I20" s="123"/>
      <c r="J20" s="123"/>
      <c r="K20" s="20" t="s">
        <v>146</v>
      </c>
      <c r="L20" s="20" t="s">
        <v>146</v>
      </c>
      <c r="M20" s="20"/>
      <c r="N20" s="21" t="s">
        <v>146</v>
      </c>
      <c r="Q20">
        <f t="shared" si="3"/>
        <v>5</v>
      </c>
      <c r="R20">
        <f t="shared" si="3"/>
        <v>5</v>
      </c>
      <c r="S20">
        <f t="shared" si="3"/>
        <v>0</v>
      </c>
      <c r="T20">
        <f t="shared" si="3"/>
        <v>5</v>
      </c>
      <c r="U20">
        <f t="shared" si="1"/>
        <v>5</v>
      </c>
      <c r="V20">
        <f t="shared" si="1"/>
        <v>5</v>
      </c>
      <c r="W20">
        <f t="shared" si="1"/>
        <v>0</v>
      </c>
      <c r="X20">
        <f t="shared" si="1"/>
        <v>5</v>
      </c>
    </row>
    <row r="21" spans="2:24" ht="13.95" customHeight="1" x14ac:dyDescent="0.2">
      <c r="B21" s="1">
        <f t="shared" si="2"/>
        <v>11</v>
      </c>
      <c r="C21" s="3"/>
      <c r="D21" s="6"/>
      <c r="E21" s="123"/>
      <c r="F21" s="123" t="s">
        <v>116</v>
      </c>
      <c r="G21" s="123"/>
      <c r="H21" s="123"/>
      <c r="I21" s="123"/>
      <c r="J21" s="123"/>
      <c r="K21" s="20"/>
      <c r="L21" s="20"/>
      <c r="M21" s="20"/>
      <c r="N21" s="21" t="s">
        <v>149</v>
      </c>
      <c r="P21" s="81" t="s">
        <v>15</v>
      </c>
      <c r="Q21">
        <f>K21</f>
        <v>0</v>
      </c>
      <c r="R21">
        <f>L21</f>
        <v>0</v>
      </c>
      <c r="S21">
        <f>M21</f>
        <v>0</v>
      </c>
      <c r="T21" t="str">
        <f>N21</f>
        <v>(＋)</v>
      </c>
      <c r="U21">
        <f t="shared" si="1"/>
        <v>0</v>
      </c>
      <c r="V21">
        <f t="shared" si="1"/>
        <v>0</v>
      </c>
      <c r="W21">
        <f t="shared" si="1"/>
        <v>0</v>
      </c>
      <c r="X21">
        <f t="shared" si="1"/>
        <v>0</v>
      </c>
    </row>
    <row r="22" spans="2:24" ht="13.5" customHeight="1" x14ac:dyDescent="0.2">
      <c r="B22" s="1">
        <f t="shared" si="2"/>
        <v>12</v>
      </c>
      <c r="C22" s="3"/>
      <c r="D22" s="6"/>
      <c r="E22" s="123"/>
      <c r="F22" s="123" t="s">
        <v>109</v>
      </c>
      <c r="G22" s="123"/>
      <c r="H22" s="123"/>
      <c r="I22" s="123"/>
      <c r="J22" s="123"/>
      <c r="K22" s="20" t="s">
        <v>147</v>
      </c>
      <c r="L22" s="20" t="s">
        <v>151</v>
      </c>
      <c r="M22" s="20" t="s">
        <v>146</v>
      </c>
      <c r="N22" s="21" t="s">
        <v>146</v>
      </c>
      <c r="U22">
        <f t="shared" si="1"/>
        <v>10</v>
      </c>
      <c r="V22">
        <f t="shared" si="1"/>
        <v>25</v>
      </c>
      <c r="W22">
        <f t="shared" si="1"/>
        <v>5</v>
      </c>
      <c r="X22">
        <f t="shared" si="1"/>
        <v>5</v>
      </c>
    </row>
    <row r="23" spans="2:24" ht="13.5" customHeight="1" x14ac:dyDescent="0.2">
      <c r="B23" s="1">
        <f t="shared" si="2"/>
        <v>13</v>
      </c>
      <c r="C23" s="3"/>
      <c r="D23" s="6"/>
      <c r="E23" s="123"/>
      <c r="F23" s="123" t="s">
        <v>108</v>
      </c>
      <c r="G23" s="123"/>
      <c r="H23" s="123"/>
      <c r="I23" s="123"/>
      <c r="J23" s="123"/>
      <c r="K23" s="20" t="s">
        <v>192</v>
      </c>
      <c r="L23" s="20" t="s">
        <v>198</v>
      </c>
      <c r="M23" s="20" t="s">
        <v>193</v>
      </c>
      <c r="N23" s="21" t="s">
        <v>209</v>
      </c>
      <c r="P23" t="s">
        <v>14</v>
      </c>
      <c r="Q23">
        <f t="shared" ref="Q23:T23" si="4">IF(K23="",0,VALUE(MID(K23,2,LEN(K23)-2)))</f>
        <v>15</v>
      </c>
      <c r="R23" t="e">
        <f>IF(#REF!="",0,VALUE(MID(#REF!,2,LEN(#REF!)-2)))</f>
        <v>#REF!</v>
      </c>
      <c r="S23">
        <f t="shared" si="4"/>
        <v>35</v>
      </c>
      <c r="T23">
        <f t="shared" si="4"/>
        <v>65</v>
      </c>
      <c r="U23">
        <f t="shared" si="1"/>
        <v>15</v>
      </c>
      <c r="V23">
        <f t="shared" si="1"/>
        <v>40</v>
      </c>
      <c r="W23">
        <f t="shared" si="1"/>
        <v>35</v>
      </c>
      <c r="X23">
        <f t="shared" si="1"/>
        <v>65</v>
      </c>
    </row>
    <row r="24" spans="2:24" ht="13.5" customHeight="1" x14ac:dyDescent="0.2">
      <c r="B24" s="1">
        <f t="shared" si="2"/>
        <v>14</v>
      </c>
      <c r="C24" s="2" t="s">
        <v>24</v>
      </c>
      <c r="D24" s="2" t="s">
        <v>25</v>
      </c>
      <c r="E24" s="123"/>
      <c r="F24" s="123" t="s">
        <v>107</v>
      </c>
      <c r="G24" s="123"/>
      <c r="H24" s="123"/>
      <c r="I24" s="123"/>
      <c r="J24" s="123"/>
      <c r="K24" s="24">
        <v>2050</v>
      </c>
      <c r="L24" s="24">
        <v>1400</v>
      </c>
      <c r="M24" s="24">
        <v>1200</v>
      </c>
      <c r="N24" s="115">
        <v>550</v>
      </c>
      <c r="P24" s="81"/>
    </row>
    <row r="25" spans="2:24" ht="13.5" customHeight="1" x14ac:dyDescent="0.2">
      <c r="B25" s="1">
        <f t="shared" si="2"/>
        <v>15</v>
      </c>
      <c r="C25" s="2" t="s">
        <v>26</v>
      </c>
      <c r="D25" s="2" t="s">
        <v>27</v>
      </c>
      <c r="E25" s="123"/>
      <c r="F25" s="123" t="s">
        <v>95</v>
      </c>
      <c r="G25" s="123"/>
      <c r="H25" s="123"/>
      <c r="I25" s="123"/>
      <c r="J25" s="123"/>
      <c r="K25" s="24">
        <v>35</v>
      </c>
      <c r="L25" s="24">
        <v>25</v>
      </c>
      <c r="M25" s="24">
        <v>10</v>
      </c>
      <c r="N25" s="115">
        <v>5</v>
      </c>
      <c r="P25" s="81"/>
    </row>
    <row r="26" spans="2:24" ht="14.85" customHeight="1" x14ac:dyDescent="0.2">
      <c r="B26" s="1">
        <f t="shared" si="2"/>
        <v>16</v>
      </c>
      <c r="C26" s="2" t="s">
        <v>85</v>
      </c>
      <c r="D26" s="2" t="s">
        <v>16</v>
      </c>
      <c r="E26" s="123"/>
      <c r="F26" s="123" t="s">
        <v>137</v>
      </c>
      <c r="G26" s="123"/>
      <c r="H26" s="123"/>
      <c r="I26" s="123"/>
      <c r="J26" s="123"/>
      <c r="K26" s="24">
        <v>5</v>
      </c>
      <c r="L26" s="24">
        <v>15</v>
      </c>
      <c r="M26" s="24">
        <v>5</v>
      </c>
      <c r="N26" s="115">
        <v>15</v>
      </c>
    </row>
    <row r="27" spans="2:24" ht="13.5" customHeight="1" x14ac:dyDescent="0.2">
      <c r="B27" s="1">
        <f t="shared" si="2"/>
        <v>17</v>
      </c>
      <c r="C27" s="6"/>
      <c r="D27" s="8" t="s">
        <v>210</v>
      </c>
      <c r="E27" s="123"/>
      <c r="F27" s="123" t="s">
        <v>211</v>
      </c>
      <c r="G27" s="123"/>
      <c r="H27" s="123"/>
      <c r="I27" s="123"/>
      <c r="J27" s="123"/>
      <c r="K27" s="24"/>
      <c r="L27" s="24">
        <v>2</v>
      </c>
      <c r="M27" s="24"/>
      <c r="N27" s="115"/>
      <c r="U27">
        <f>COUNTA(K27)</f>
        <v>0</v>
      </c>
      <c r="V27">
        <f>COUNTA(L27)</f>
        <v>1</v>
      </c>
      <c r="W27">
        <f>COUNTA(M27)</f>
        <v>0</v>
      </c>
      <c r="X27">
        <f>COUNTA(N27)</f>
        <v>0</v>
      </c>
    </row>
    <row r="28" spans="2:24" ht="13.95" customHeight="1" x14ac:dyDescent="0.2">
      <c r="B28" s="1">
        <f t="shared" si="2"/>
        <v>18</v>
      </c>
      <c r="C28" s="6"/>
      <c r="D28" s="2" t="s">
        <v>17</v>
      </c>
      <c r="E28" s="123"/>
      <c r="F28" s="123" t="s">
        <v>212</v>
      </c>
      <c r="G28" s="123"/>
      <c r="H28" s="123"/>
      <c r="I28" s="123"/>
      <c r="J28" s="123"/>
      <c r="K28" s="24"/>
      <c r="L28" s="24">
        <v>15</v>
      </c>
      <c r="M28" s="24">
        <v>25</v>
      </c>
      <c r="N28" s="115">
        <v>65</v>
      </c>
    </row>
    <row r="29" spans="2:24" ht="13.5" customHeight="1" x14ac:dyDescent="0.2">
      <c r="B29" s="1">
        <f t="shared" si="2"/>
        <v>19</v>
      </c>
      <c r="C29" s="6"/>
      <c r="D29" s="6"/>
      <c r="E29" s="123"/>
      <c r="F29" s="123" t="s">
        <v>213</v>
      </c>
      <c r="G29" s="123"/>
      <c r="H29" s="123"/>
      <c r="I29" s="123"/>
      <c r="J29" s="123"/>
      <c r="K29" s="24"/>
      <c r="L29" s="24"/>
      <c r="M29" s="24">
        <v>10</v>
      </c>
      <c r="N29" s="115"/>
    </row>
    <row r="30" spans="2:24" ht="13.95" customHeight="1" x14ac:dyDescent="0.2">
      <c r="B30" s="1">
        <f t="shared" si="2"/>
        <v>20</v>
      </c>
      <c r="C30" s="6"/>
      <c r="D30" s="6"/>
      <c r="E30" s="123"/>
      <c r="F30" s="123" t="s">
        <v>105</v>
      </c>
      <c r="G30" s="123"/>
      <c r="H30" s="123"/>
      <c r="I30" s="123"/>
      <c r="J30" s="123"/>
      <c r="K30" s="24">
        <v>8</v>
      </c>
      <c r="L30" s="24">
        <v>19</v>
      </c>
      <c r="M30" s="24">
        <v>6</v>
      </c>
      <c r="N30" s="115"/>
    </row>
    <row r="31" spans="2:24" ht="13.5" customHeight="1" x14ac:dyDescent="0.2">
      <c r="B31" s="1">
        <f t="shared" si="2"/>
        <v>21</v>
      </c>
      <c r="C31" s="6"/>
      <c r="D31" s="6"/>
      <c r="E31" s="123"/>
      <c r="F31" s="123" t="s">
        <v>96</v>
      </c>
      <c r="G31" s="123"/>
      <c r="H31" s="123"/>
      <c r="I31" s="123"/>
      <c r="J31" s="123"/>
      <c r="K31" s="24">
        <v>245</v>
      </c>
      <c r="L31" s="24">
        <v>1300</v>
      </c>
      <c r="M31" s="24">
        <v>1410</v>
      </c>
      <c r="N31" s="115">
        <v>1050</v>
      </c>
    </row>
    <row r="32" spans="2:24" ht="13.5" customHeight="1" x14ac:dyDescent="0.2">
      <c r="B32" s="1">
        <f t="shared" si="2"/>
        <v>22</v>
      </c>
      <c r="C32" s="6"/>
      <c r="D32" s="6"/>
      <c r="E32" s="123"/>
      <c r="F32" s="123" t="s">
        <v>106</v>
      </c>
      <c r="G32" s="123"/>
      <c r="H32" s="123"/>
      <c r="I32" s="123"/>
      <c r="J32" s="123"/>
      <c r="K32" s="24">
        <v>800</v>
      </c>
      <c r="L32" s="24">
        <v>445</v>
      </c>
      <c r="M32" s="24">
        <v>185</v>
      </c>
      <c r="N32" s="115">
        <v>100</v>
      </c>
    </row>
    <row r="33" spans="2:25" ht="13.95" customHeight="1" x14ac:dyDescent="0.2">
      <c r="B33" s="1">
        <f t="shared" si="2"/>
        <v>23</v>
      </c>
      <c r="C33" s="6"/>
      <c r="D33" s="6"/>
      <c r="E33" s="123"/>
      <c r="F33" s="123" t="s">
        <v>97</v>
      </c>
      <c r="G33" s="123"/>
      <c r="H33" s="123"/>
      <c r="I33" s="123"/>
      <c r="J33" s="123"/>
      <c r="K33" s="24">
        <v>880</v>
      </c>
      <c r="L33" s="24">
        <v>4400</v>
      </c>
      <c r="M33" s="24">
        <v>9000</v>
      </c>
      <c r="N33" s="115">
        <v>7250</v>
      </c>
    </row>
    <row r="34" spans="2:25" ht="13.95" customHeight="1" x14ac:dyDescent="0.2">
      <c r="B34" s="1">
        <f t="shared" si="2"/>
        <v>24</v>
      </c>
      <c r="C34" s="6"/>
      <c r="D34" s="6"/>
      <c r="E34" s="123"/>
      <c r="F34" s="123" t="s">
        <v>117</v>
      </c>
      <c r="G34" s="123"/>
      <c r="H34" s="123"/>
      <c r="I34" s="123"/>
      <c r="J34" s="123"/>
      <c r="K34" s="24" t="s">
        <v>148</v>
      </c>
      <c r="L34" s="24" t="s">
        <v>148</v>
      </c>
      <c r="M34" s="24" t="s">
        <v>148</v>
      </c>
      <c r="N34" s="115"/>
    </row>
    <row r="35" spans="2:25" ht="13.95" customHeight="1" x14ac:dyDescent="0.2">
      <c r="B35" s="1">
        <f t="shared" si="2"/>
        <v>25</v>
      </c>
      <c r="C35" s="6"/>
      <c r="D35" s="6"/>
      <c r="E35" s="123"/>
      <c r="F35" s="123" t="s">
        <v>152</v>
      </c>
      <c r="G35" s="123"/>
      <c r="H35" s="123"/>
      <c r="I35" s="123"/>
      <c r="J35" s="123"/>
      <c r="K35" s="24" t="s">
        <v>148</v>
      </c>
      <c r="L35" s="24">
        <v>5</v>
      </c>
      <c r="M35" s="24"/>
      <c r="N35" s="115"/>
    </row>
    <row r="36" spans="2:25" ht="13.5" customHeight="1" x14ac:dyDescent="0.2">
      <c r="B36" s="1">
        <f t="shared" si="2"/>
        <v>26</v>
      </c>
      <c r="C36" s="6"/>
      <c r="D36" s="6"/>
      <c r="E36" s="123"/>
      <c r="F36" s="123" t="s">
        <v>18</v>
      </c>
      <c r="G36" s="123"/>
      <c r="H36" s="123"/>
      <c r="I36" s="123"/>
      <c r="J36" s="123"/>
      <c r="K36" s="24">
        <v>75</v>
      </c>
      <c r="L36" s="24">
        <v>500</v>
      </c>
      <c r="M36" s="24">
        <v>375</v>
      </c>
      <c r="N36" s="115">
        <v>340</v>
      </c>
    </row>
    <row r="37" spans="2:25" ht="13.5" customHeight="1" x14ac:dyDescent="0.2">
      <c r="B37" s="1">
        <f t="shared" si="2"/>
        <v>27</v>
      </c>
      <c r="C37" s="6"/>
      <c r="D37" s="6"/>
      <c r="E37" s="123"/>
      <c r="F37" s="123" t="s">
        <v>98</v>
      </c>
      <c r="G37" s="123"/>
      <c r="H37" s="123"/>
      <c r="I37" s="123"/>
      <c r="J37" s="123"/>
      <c r="K37" s="24">
        <v>505</v>
      </c>
      <c r="L37" s="24">
        <v>160</v>
      </c>
      <c r="M37" s="24">
        <v>260</v>
      </c>
      <c r="N37" s="115">
        <v>260</v>
      </c>
    </row>
    <row r="38" spans="2:25" ht="13.5" customHeight="1" x14ac:dyDescent="0.2">
      <c r="B38" s="1">
        <f t="shared" si="2"/>
        <v>28</v>
      </c>
      <c r="C38" s="6"/>
      <c r="D38" s="6"/>
      <c r="E38" s="123"/>
      <c r="F38" s="123" t="s">
        <v>99</v>
      </c>
      <c r="G38" s="123"/>
      <c r="H38" s="123"/>
      <c r="I38" s="123"/>
      <c r="J38" s="123"/>
      <c r="K38" s="24">
        <v>60</v>
      </c>
      <c r="L38" s="24">
        <v>90</v>
      </c>
      <c r="M38" s="24">
        <v>55</v>
      </c>
      <c r="N38" s="115">
        <v>60</v>
      </c>
    </row>
    <row r="39" spans="2:25" ht="13.95" customHeight="1" x14ac:dyDescent="0.2">
      <c r="B39" s="1">
        <f t="shared" si="2"/>
        <v>29</v>
      </c>
      <c r="C39" s="6"/>
      <c r="D39" s="6"/>
      <c r="E39" s="123"/>
      <c r="F39" s="123" t="s">
        <v>19</v>
      </c>
      <c r="G39" s="123"/>
      <c r="H39" s="123"/>
      <c r="I39" s="123"/>
      <c r="J39" s="123"/>
      <c r="K39" s="24">
        <v>14300</v>
      </c>
      <c r="L39" s="24">
        <v>305</v>
      </c>
      <c r="M39" s="24">
        <v>30</v>
      </c>
      <c r="N39" s="115">
        <v>20</v>
      </c>
    </row>
    <row r="40" spans="2:25" ht="13.95" customHeight="1" x14ac:dyDescent="0.2">
      <c r="B40" s="1">
        <f t="shared" si="2"/>
        <v>30</v>
      </c>
      <c r="C40" s="6"/>
      <c r="D40" s="6"/>
      <c r="E40" s="123"/>
      <c r="F40" s="123" t="s">
        <v>214</v>
      </c>
      <c r="G40" s="123"/>
      <c r="H40" s="123"/>
      <c r="I40" s="123"/>
      <c r="J40" s="123"/>
      <c r="K40" s="24"/>
      <c r="L40" s="24">
        <v>20</v>
      </c>
      <c r="M40" s="24">
        <v>40</v>
      </c>
      <c r="N40" s="115"/>
    </row>
    <row r="41" spans="2:25" ht="13.5" customHeight="1" x14ac:dyDescent="0.2">
      <c r="B41" s="1">
        <f t="shared" si="2"/>
        <v>31</v>
      </c>
      <c r="C41" s="6"/>
      <c r="D41" s="6"/>
      <c r="E41" s="123"/>
      <c r="F41" s="123" t="s">
        <v>138</v>
      </c>
      <c r="G41" s="123"/>
      <c r="H41" s="123"/>
      <c r="I41" s="123"/>
      <c r="J41" s="123"/>
      <c r="K41" s="24"/>
      <c r="L41" s="24"/>
      <c r="M41" s="24"/>
      <c r="N41" s="115">
        <v>2</v>
      </c>
    </row>
    <row r="42" spans="2:25" ht="13.5" customHeight="1" x14ac:dyDescent="0.2">
      <c r="B42" s="1">
        <f t="shared" si="2"/>
        <v>32</v>
      </c>
      <c r="C42" s="6"/>
      <c r="D42" s="6"/>
      <c r="E42" s="123"/>
      <c r="F42" s="123" t="s">
        <v>118</v>
      </c>
      <c r="G42" s="123"/>
      <c r="H42" s="123"/>
      <c r="I42" s="123"/>
      <c r="J42" s="123"/>
      <c r="K42" s="24">
        <v>35</v>
      </c>
      <c r="L42" s="24">
        <v>65</v>
      </c>
      <c r="M42" s="24">
        <v>95</v>
      </c>
      <c r="N42" s="115">
        <v>160</v>
      </c>
    </row>
    <row r="43" spans="2:25" ht="13.95" customHeight="1" x14ac:dyDescent="0.2">
      <c r="B43" s="1">
        <f t="shared" si="2"/>
        <v>33</v>
      </c>
      <c r="C43" s="6"/>
      <c r="D43" s="6"/>
      <c r="E43" s="123"/>
      <c r="F43" s="123" t="s">
        <v>154</v>
      </c>
      <c r="G43" s="123"/>
      <c r="H43" s="123"/>
      <c r="I43" s="123"/>
      <c r="J43" s="123"/>
      <c r="K43" s="24" t="s">
        <v>148</v>
      </c>
      <c r="L43" s="24"/>
      <c r="M43" s="24" t="s">
        <v>148</v>
      </c>
      <c r="N43" s="115"/>
    </row>
    <row r="44" spans="2:25" ht="13.95" customHeight="1" x14ac:dyDescent="0.2">
      <c r="B44" s="1">
        <f t="shared" si="2"/>
        <v>34</v>
      </c>
      <c r="C44" s="6"/>
      <c r="D44" s="6"/>
      <c r="E44" s="123"/>
      <c r="F44" s="123" t="s">
        <v>215</v>
      </c>
      <c r="G44" s="123"/>
      <c r="H44" s="123"/>
      <c r="I44" s="123"/>
      <c r="J44" s="123"/>
      <c r="K44" s="24"/>
      <c r="L44" s="24">
        <v>15</v>
      </c>
      <c r="M44" s="24">
        <v>50</v>
      </c>
      <c r="N44" s="115">
        <v>30</v>
      </c>
      <c r="Y44" s="129"/>
    </row>
    <row r="45" spans="2:25" ht="13.95" customHeight="1" x14ac:dyDescent="0.2">
      <c r="B45" s="1">
        <f t="shared" si="2"/>
        <v>35</v>
      </c>
      <c r="C45" s="6"/>
      <c r="D45" s="6"/>
      <c r="E45" s="123"/>
      <c r="F45" s="123" t="s">
        <v>20</v>
      </c>
      <c r="G45" s="123"/>
      <c r="H45" s="123"/>
      <c r="I45" s="123"/>
      <c r="J45" s="123"/>
      <c r="K45" s="24">
        <v>3000</v>
      </c>
      <c r="L45" s="24">
        <v>2000</v>
      </c>
      <c r="M45" s="24">
        <v>950</v>
      </c>
      <c r="N45" s="115">
        <v>800</v>
      </c>
    </row>
    <row r="46" spans="2:25" ht="13.5" customHeight="1" x14ac:dyDescent="0.2">
      <c r="B46" s="1">
        <f t="shared" si="2"/>
        <v>36</v>
      </c>
      <c r="C46" s="6"/>
      <c r="D46" s="6"/>
      <c r="E46" s="123"/>
      <c r="F46" s="123" t="s">
        <v>21</v>
      </c>
      <c r="G46" s="123"/>
      <c r="H46" s="123"/>
      <c r="I46" s="123"/>
      <c r="J46" s="123"/>
      <c r="K46" s="24">
        <v>6650</v>
      </c>
      <c r="L46" s="24">
        <v>9300</v>
      </c>
      <c r="M46" s="56">
        <v>5600</v>
      </c>
      <c r="N46" s="60">
        <v>2900</v>
      </c>
    </row>
    <row r="47" spans="2:25" ht="13.95" customHeight="1" x14ac:dyDescent="0.2">
      <c r="B47" s="1">
        <f t="shared" si="2"/>
        <v>37</v>
      </c>
      <c r="C47" s="6"/>
      <c r="D47" s="6"/>
      <c r="E47" s="123"/>
      <c r="F47" s="123" t="s">
        <v>22</v>
      </c>
      <c r="G47" s="123"/>
      <c r="H47" s="123"/>
      <c r="I47" s="123"/>
      <c r="J47" s="123"/>
      <c r="K47" s="24">
        <v>15</v>
      </c>
      <c r="L47" s="24">
        <v>35</v>
      </c>
      <c r="M47" s="24">
        <v>30</v>
      </c>
      <c r="N47" s="115">
        <v>10</v>
      </c>
    </row>
    <row r="48" spans="2:25" ht="13.5" customHeight="1" x14ac:dyDescent="0.2">
      <c r="B48" s="1">
        <f t="shared" si="2"/>
        <v>38</v>
      </c>
      <c r="C48" s="2" t="s">
        <v>76</v>
      </c>
      <c r="D48" s="2" t="s">
        <v>77</v>
      </c>
      <c r="E48" s="123"/>
      <c r="F48" s="123" t="s">
        <v>94</v>
      </c>
      <c r="G48" s="123"/>
      <c r="H48" s="123"/>
      <c r="I48" s="123"/>
      <c r="J48" s="123"/>
      <c r="K48" s="24">
        <v>5</v>
      </c>
      <c r="L48" s="24">
        <v>10</v>
      </c>
      <c r="M48" s="24"/>
      <c r="N48" s="115" t="s">
        <v>148</v>
      </c>
    </row>
    <row r="49" spans="2:29" ht="13.95" customHeight="1" x14ac:dyDescent="0.2">
      <c r="B49" s="1">
        <f t="shared" si="2"/>
        <v>39</v>
      </c>
      <c r="C49" s="6"/>
      <c r="D49" s="6"/>
      <c r="E49" s="123"/>
      <c r="F49" s="123" t="s">
        <v>143</v>
      </c>
      <c r="G49" s="123"/>
      <c r="H49" s="123"/>
      <c r="I49" s="123"/>
      <c r="J49" s="123"/>
      <c r="K49" s="24">
        <v>5</v>
      </c>
      <c r="L49" s="24">
        <v>5</v>
      </c>
      <c r="M49" s="24">
        <v>5</v>
      </c>
      <c r="N49" s="115">
        <v>20</v>
      </c>
    </row>
    <row r="50" spans="2:29" ht="13.95" customHeight="1" x14ac:dyDescent="0.2">
      <c r="B50" s="1">
        <f t="shared" si="2"/>
        <v>40</v>
      </c>
      <c r="C50" s="2" t="s">
        <v>86</v>
      </c>
      <c r="D50" s="2" t="s">
        <v>28</v>
      </c>
      <c r="E50" s="123"/>
      <c r="F50" s="123" t="s">
        <v>216</v>
      </c>
      <c r="G50" s="123"/>
      <c r="H50" s="123"/>
      <c r="I50" s="123"/>
      <c r="J50" s="123"/>
      <c r="K50" s="24"/>
      <c r="L50" s="24"/>
      <c r="M50" s="24">
        <v>5</v>
      </c>
      <c r="N50" s="115"/>
    </row>
    <row r="51" spans="2:29" ht="13.95" customHeight="1" x14ac:dyDescent="0.2">
      <c r="B51" s="1">
        <f t="shared" si="2"/>
        <v>41</v>
      </c>
      <c r="C51" s="130"/>
      <c r="D51" s="130"/>
      <c r="E51" s="123"/>
      <c r="F51" s="123" t="s">
        <v>113</v>
      </c>
      <c r="G51" s="123"/>
      <c r="H51" s="123"/>
      <c r="I51" s="123"/>
      <c r="J51" s="123"/>
      <c r="K51" s="24">
        <v>60</v>
      </c>
      <c r="L51" s="24">
        <v>160</v>
      </c>
      <c r="M51" s="24">
        <v>160</v>
      </c>
      <c r="N51" s="115">
        <v>370</v>
      </c>
      <c r="Y51" s="125"/>
    </row>
    <row r="52" spans="2:29" ht="13.95" customHeight="1" x14ac:dyDescent="0.2">
      <c r="B52" s="1">
        <f t="shared" si="2"/>
        <v>42</v>
      </c>
      <c r="C52" s="6"/>
      <c r="D52" s="6"/>
      <c r="E52" s="123"/>
      <c r="F52" s="123" t="s">
        <v>171</v>
      </c>
      <c r="G52" s="123"/>
      <c r="H52" s="123"/>
      <c r="I52" s="123"/>
      <c r="J52" s="123"/>
      <c r="K52" s="24">
        <v>50</v>
      </c>
      <c r="L52" s="24"/>
      <c r="M52" s="24" t="s">
        <v>148</v>
      </c>
      <c r="N52" s="115"/>
      <c r="Y52" s="125"/>
    </row>
    <row r="53" spans="2:29" ht="13.95" customHeight="1" x14ac:dyDescent="0.2">
      <c r="B53" s="1">
        <f t="shared" si="2"/>
        <v>43</v>
      </c>
      <c r="C53" s="6"/>
      <c r="D53" s="6"/>
      <c r="E53" s="123"/>
      <c r="F53" s="123" t="s">
        <v>136</v>
      </c>
      <c r="G53" s="123"/>
      <c r="H53" s="123"/>
      <c r="I53" s="123"/>
      <c r="J53" s="123"/>
      <c r="K53" s="24">
        <v>15</v>
      </c>
      <c r="L53" s="24">
        <v>35</v>
      </c>
      <c r="M53" s="24">
        <v>25</v>
      </c>
      <c r="N53" s="115">
        <v>25</v>
      </c>
      <c r="U53" s="126">
        <f>COUNTA($K11:$K56)</f>
        <v>31</v>
      </c>
      <c r="V53" s="126">
        <f>COUNTA($L11:$L56)</f>
        <v>36</v>
      </c>
      <c r="W53" s="126">
        <f>COUNTA($M11:$M56)</f>
        <v>37</v>
      </c>
      <c r="X53" s="126">
        <f>COUNTA($N11:$N56)</f>
        <v>35</v>
      </c>
      <c r="Y53" s="126"/>
      <c r="Z53" s="126"/>
      <c r="AA53" s="126"/>
      <c r="AB53" s="126"/>
      <c r="AC53" s="125"/>
    </row>
    <row r="54" spans="2:29" ht="13.95" customHeight="1" x14ac:dyDescent="0.2">
      <c r="B54" s="1">
        <f t="shared" si="2"/>
        <v>44</v>
      </c>
      <c r="C54" s="6"/>
      <c r="D54" s="6"/>
      <c r="E54" s="123"/>
      <c r="F54" s="123" t="s">
        <v>217</v>
      </c>
      <c r="G54" s="123"/>
      <c r="H54" s="123"/>
      <c r="I54" s="123"/>
      <c r="J54" s="123"/>
      <c r="K54" s="24"/>
      <c r="L54" s="24"/>
      <c r="M54" s="24" t="s">
        <v>148</v>
      </c>
      <c r="N54" s="115"/>
      <c r="U54" s="125">
        <f>SUM($U11:$U23,$K24:$K56)</f>
        <v>28983</v>
      </c>
      <c r="V54" s="125">
        <f>SUM($V11:$V23,$L24:$L56)</f>
        <v>21626</v>
      </c>
      <c r="W54" s="125">
        <f>SUM($W11:$W23,$M24:$M56)</f>
        <v>21601</v>
      </c>
      <c r="X54" s="125">
        <f>SUM($X11:$X23,$N24:$N56)</f>
        <v>15152</v>
      </c>
      <c r="Y54" s="125"/>
      <c r="Z54" s="125"/>
      <c r="AA54" s="125"/>
      <c r="AB54" s="125"/>
      <c r="AC54" s="125"/>
    </row>
    <row r="55" spans="2:29" ht="13.95" customHeight="1" x14ac:dyDescent="0.2">
      <c r="B55" s="1">
        <f t="shared" si="2"/>
        <v>45</v>
      </c>
      <c r="C55" s="6"/>
      <c r="D55" s="6"/>
      <c r="E55" s="123"/>
      <c r="F55" s="123" t="s">
        <v>29</v>
      </c>
      <c r="G55" s="123"/>
      <c r="H55" s="123"/>
      <c r="I55" s="123"/>
      <c r="J55" s="123"/>
      <c r="K55" s="24"/>
      <c r="L55" s="24">
        <v>5</v>
      </c>
      <c r="M55" s="24">
        <v>5</v>
      </c>
      <c r="N55" s="115">
        <v>5</v>
      </c>
      <c r="Y55" s="125"/>
    </row>
    <row r="56" spans="2:29" ht="13.5" customHeight="1" x14ac:dyDescent="0.2">
      <c r="B56" s="1">
        <f t="shared" si="2"/>
        <v>46</v>
      </c>
      <c r="C56" s="6"/>
      <c r="D56" s="6"/>
      <c r="E56" s="123"/>
      <c r="F56" s="123" t="s">
        <v>83</v>
      </c>
      <c r="G56" s="123"/>
      <c r="H56" s="123"/>
      <c r="I56" s="123"/>
      <c r="J56" s="123"/>
      <c r="K56" s="24"/>
      <c r="L56" s="24">
        <v>5</v>
      </c>
      <c r="M56" s="24" t="s">
        <v>148</v>
      </c>
      <c r="N56" s="115" t="s">
        <v>148</v>
      </c>
      <c r="Y56" s="127"/>
    </row>
    <row r="57" spans="2:29" ht="13.95" customHeight="1" x14ac:dyDescent="0.2">
      <c r="B57" s="1">
        <f t="shared" si="2"/>
        <v>47</v>
      </c>
      <c r="C57" s="6"/>
      <c r="D57" s="6"/>
      <c r="E57" s="123"/>
      <c r="F57" s="123" t="s">
        <v>172</v>
      </c>
      <c r="G57" s="123"/>
      <c r="H57" s="123"/>
      <c r="I57" s="123"/>
      <c r="J57" s="123"/>
      <c r="K57" s="24"/>
      <c r="L57" s="24" t="s">
        <v>148</v>
      </c>
      <c r="M57" s="24">
        <v>10</v>
      </c>
      <c r="N57" s="115">
        <v>10</v>
      </c>
      <c r="Y57" s="127"/>
    </row>
    <row r="58" spans="2:29" ht="13.5" customHeight="1" x14ac:dyDescent="0.2">
      <c r="B58" s="1">
        <f t="shared" si="2"/>
        <v>48</v>
      </c>
      <c r="C58" s="6"/>
      <c r="D58" s="6"/>
      <c r="E58" s="123"/>
      <c r="F58" s="123" t="s">
        <v>173</v>
      </c>
      <c r="G58" s="123"/>
      <c r="H58" s="123"/>
      <c r="I58" s="123"/>
      <c r="J58" s="123"/>
      <c r="K58" s="24">
        <v>160</v>
      </c>
      <c r="L58" s="24" t="s">
        <v>148</v>
      </c>
      <c r="M58" s="24"/>
      <c r="N58" s="115"/>
      <c r="Y58" s="127"/>
    </row>
    <row r="59" spans="2:29" ht="13.5" customHeight="1" x14ac:dyDescent="0.2">
      <c r="B59" s="1">
        <f t="shared" si="2"/>
        <v>49</v>
      </c>
      <c r="C59" s="6"/>
      <c r="D59" s="6"/>
      <c r="E59" s="123"/>
      <c r="F59" s="123" t="s">
        <v>218</v>
      </c>
      <c r="G59" s="123"/>
      <c r="H59" s="123"/>
      <c r="I59" s="123"/>
      <c r="J59" s="123"/>
      <c r="K59" s="24">
        <v>20</v>
      </c>
      <c r="L59" s="24"/>
      <c r="M59" s="24" t="s">
        <v>148</v>
      </c>
      <c r="N59" s="115">
        <v>20</v>
      </c>
      <c r="Y59" s="127"/>
    </row>
    <row r="60" spans="2:29" ht="13.5" customHeight="1" x14ac:dyDescent="0.2">
      <c r="B60" s="1">
        <f t="shared" si="2"/>
        <v>50</v>
      </c>
      <c r="C60" s="6"/>
      <c r="D60" s="6"/>
      <c r="E60" s="123"/>
      <c r="F60" s="123" t="s">
        <v>219</v>
      </c>
      <c r="G60" s="123"/>
      <c r="H60" s="123"/>
      <c r="I60" s="123"/>
      <c r="J60" s="123"/>
      <c r="K60" s="24"/>
      <c r="L60" s="24"/>
      <c r="M60" s="24" t="s">
        <v>148</v>
      </c>
      <c r="N60" s="115" t="s">
        <v>148</v>
      </c>
      <c r="Y60" s="127"/>
    </row>
    <row r="61" spans="2:29" ht="13.95" customHeight="1" x14ac:dyDescent="0.2">
      <c r="B61" s="1">
        <f t="shared" si="2"/>
        <v>51</v>
      </c>
      <c r="C61" s="6"/>
      <c r="D61" s="6"/>
      <c r="E61" s="123"/>
      <c r="F61" s="123" t="s">
        <v>220</v>
      </c>
      <c r="G61" s="123"/>
      <c r="H61" s="123"/>
      <c r="I61" s="123"/>
      <c r="J61" s="123"/>
      <c r="K61" s="24"/>
      <c r="L61" s="24"/>
      <c r="M61" s="24"/>
      <c r="N61" s="115">
        <v>50</v>
      </c>
      <c r="Y61" s="125"/>
    </row>
    <row r="62" spans="2:29" ht="13.5" customHeight="1" x14ac:dyDescent="0.2">
      <c r="B62" s="1">
        <f t="shared" si="2"/>
        <v>52</v>
      </c>
      <c r="C62" s="6"/>
      <c r="D62" s="6"/>
      <c r="E62" s="123"/>
      <c r="F62" s="123" t="s">
        <v>100</v>
      </c>
      <c r="G62" s="123"/>
      <c r="H62" s="123"/>
      <c r="I62" s="123"/>
      <c r="J62" s="123"/>
      <c r="K62" s="24">
        <v>220</v>
      </c>
      <c r="L62" s="24">
        <v>240</v>
      </c>
      <c r="M62" s="24">
        <v>260</v>
      </c>
      <c r="N62" s="115">
        <v>200</v>
      </c>
      <c r="Y62" s="127"/>
    </row>
    <row r="63" spans="2:29" ht="13.95" customHeight="1" x14ac:dyDescent="0.2">
      <c r="B63" s="1">
        <f t="shared" si="2"/>
        <v>53</v>
      </c>
      <c r="C63" s="6"/>
      <c r="D63" s="6"/>
      <c r="E63" s="123"/>
      <c r="F63" s="123" t="s">
        <v>221</v>
      </c>
      <c r="G63" s="123"/>
      <c r="H63" s="123"/>
      <c r="I63" s="123"/>
      <c r="J63" s="123"/>
      <c r="K63" s="24">
        <v>10</v>
      </c>
      <c r="L63" s="24"/>
      <c r="M63" s="24">
        <v>5</v>
      </c>
      <c r="N63" s="115"/>
      <c r="Y63" s="125"/>
    </row>
    <row r="64" spans="2:29" ht="13.95" customHeight="1" x14ac:dyDescent="0.2">
      <c r="B64" s="1">
        <f t="shared" si="2"/>
        <v>54</v>
      </c>
      <c r="C64" s="6"/>
      <c r="D64" s="6"/>
      <c r="E64" s="123"/>
      <c r="F64" s="123" t="s">
        <v>222</v>
      </c>
      <c r="G64" s="123"/>
      <c r="H64" s="123"/>
      <c r="I64" s="123"/>
      <c r="J64" s="123"/>
      <c r="K64" s="24">
        <v>5</v>
      </c>
      <c r="L64" s="128" t="s">
        <v>148</v>
      </c>
      <c r="M64" s="24">
        <v>10</v>
      </c>
      <c r="N64" s="115">
        <v>30</v>
      </c>
      <c r="Y64" s="125"/>
    </row>
    <row r="65" spans="2:25" ht="13.5" customHeight="1" x14ac:dyDescent="0.2">
      <c r="B65" s="1">
        <f t="shared" si="2"/>
        <v>55</v>
      </c>
      <c r="C65" s="6"/>
      <c r="D65" s="6"/>
      <c r="E65" s="123"/>
      <c r="F65" s="123" t="s">
        <v>223</v>
      </c>
      <c r="G65" s="123"/>
      <c r="H65" s="123"/>
      <c r="I65" s="123"/>
      <c r="J65" s="123"/>
      <c r="K65" s="24">
        <v>16</v>
      </c>
      <c r="L65" s="128">
        <v>16</v>
      </c>
      <c r="M65" s="128"/>
      <c r="N65" s="115"/>
      <c r="Y65" s="125"/>
    </row>
    <row r="66" spans="2:25" ht="13.95" customHeight="1" x14ac:dyDescent="0.2">
      <c r="B66" s="1">
        <f t="shared" si="2"/>
        <v>56</v>
      </c>
      <c r="C66" s="6"/>
      <c r="D66" s="6"/>
      <c r="E66" s="123"/>
      <c r="F66" s="123" t="s">
        <v>101</v>
      </c>
      <c r="G66" s="123"/>
      <c r="H66" s="123"/>
      <c r="I66" s="123"/>
      <c r="J66" s="123"/>
      <c r="K66" s="24">
        <v>350</v>
      </c>
      <c r="L66" s="24">
        <v>600</v>
      </c>
      <c r="M66" s="24">
        <v>440</v>
      </c>
      <c r="N66" s="115">
        <v>880</v>
      </c>
      <c r="Y66" s="125"/>
    </row>
    <row r="67" spans="2:25" ht="13.5" customHeight="1" x14ac:dyDescent="0.2">
      <c r="B67" s="1">
        <f t="shared" si="2"/>
        <v>57</v>
      </c>
      <c r="C67" s="6"/>
      <c r="D67" s="6"/>
      <c r="E67" s="123"/>
      <c r="F67" s="123" t="s">
        <v>102</v>
      </c>
      <c r="G67" s="123"/>
      <c r="H67" s="123"/>
      <c r="I67" s="123"/>
      <c r="J67" s="123"/>
      <c r="K67" s="24">
        <v>80</v>
      </c>
      <c r="L67" s="24">
        <v>25</v>
      </c>
      <c r="M67" s="24">
        <v>35</v>
      </c>
      <c r="N67" s="115">
        <v>105</v>
      </c>
      <c r="Y67" s="125"/>
    </row>
    <row r="68" spans="2:25" ht="13.5" customHeight="1" x14ac:dyDescent="0.2">
      <c r="B68" s="1">
        <f t="shared" si="2"/>
        <v>58</v>
      </c>
      <c r="C68" s="6"/>
      <c r="D68" s="6"/>
      <c r="E68" s="123"/>
      <c r="F68" s="123" t="s">
        <v>224</v>
      </c>
      <c r="G68" s="123"/>
      <c r="H68" s="123"/>
      <c r="I68" s="123"/>
      <c r="J68" s="123"/>
      <c r="K68" s="24"/>
      <c r="L68" s="24">
        <v>20</v>
      </c>
      <c r="M68" s="24"/>
      <c r="N68" s="115"/>
      <c r="Y68" s="125"/>
    </row>
    <row r="69" spans="2:25" ht="13.5" customHeight="1" x14ac:dyDescent="0.2">
      <c r="B69" s="1">
        <f t="shared" si="2"/>
        <v>59</v>
      </c>
      <c r="C69" s="6"/>
      <c r="D69" s="6"/>
      <c r="E69" s="123"/>
      <c r="F69" s="123" t="s">
        <v>175</v>
      </c>
      <c r="G69" s="123"/>
      <c r="H69" s="123"/>
      <c r="I69" s="123"/>
      <c r="J69" s="123"/>
      <c r="K69" s="24"/>
      <c r="L69" s="24"/>
      <c r="M69" s="24" t="s">
        <v>148</v>
      </c>
      <c r="N69" s="115">
        <v>16</v>
      </c>
      <c r="Y69" s="125"/>
    </row>
    <row r="70" spans="2:25" ht="13.5" customHeight="1" x14ac:dyDescent="0.2">
      <c r="B70" s="1">
        <f t="shared" si="2"/>
        <v>60</v>
      </c>
      <c r="C70" s="6"/>
      <c r="D70" s="6"/>
      <c r="E70" s="123"/>
      <c r="F70" s="123" t="s">
        <v>30</v>
      </c>
      <c r="G70" s="123"/>
      <c r="H70" s="123"/>
      <c r="I70" s="123"/>
      <c r="J70" s="123"/>
      <c r="K70" s="24">
        <v>16</v>
      </c>
      <c r="L70" s="24">
        <v>64</v>
      </c>
      <c r="M70" s="24">
        <v>80</v>
      </c>
      <c r="N70" s="115">
        <v>112</v>
      </c>
      <c r="Y70" s="125"/>
    </row>
    <row r="71" spans="2:25" ht="13.5" customHeight="1" x14ac:dyDescent="0.2">
      <c r="B71" s="1">
        <f t="shared" si="2"/>
        <v>61</v>
      </c>
      <c r="C71" s="6"/>
      <c r="D71" s="6"/>
      <c r="E71" s="123"/>
      <c r="F71" s="123" t="s">
        <v>176</v>
      </c>
      <c r="G71" s="123"/>
      <c r="H71" s="123"/>
      <c r="I71" s="123"/>
      <c r="J71" s="123"/>
      <c r="K71" s="24"/>
      <c r="L71" s="24"/>
      <c r="M71" s="24">
        <v>16</v>
      </c>
      <c r="N71" s="115">
        <v>48</v>
      </c>
      <c r="Y71" s="125"/>
    </row>
    <row r="72" spans="2:25" ht="13.95" customHeight="1" x14ac:dyDescent="0.2">
      <c r="B72" s="1">
        <f t="shared" si="2"/>
        <v>62</v>
      </c>
      <c r="C72" s="6"/>
      <c r="D72" s="6"/>
      <c r="E72" s="123"/>
      <c r="F72" s="123" t="s">
        <v>177</v>
      </c>
      <c r="G72" s="123"/>
      <c r="H72" s="123"/>
      <c r="I72" s="123"/>
      <c r="J72" s="123"/>
      <c r="K72" s="24"/>
      <c r="L72" s="24"/>
      <c r="M72" s="24">
        <v>16</v>
      </c>
      <c r="N72" s="115">
        <v>4</v>
      </c>
      <c r="Y72" s="125"/>
    </row>
    <row r="73" spans="2:25" ht="13.95" customHeight="1" x14ac:dyDescent="0.2">
      <c r="B73" s="1">
        <f t="shared" si="2"/>
        <v>63</v>
      </c>
      <c r="C73" s="6"/>
      <c r="D73" s="6"/>
      <c r="E73" s="123"/>
      <c r="F73" s="123" t="s">
        <v>81</v>
      </c>
      <c r="G73" s="123"/>
      <c r="H73" s="123"/>
      <c r="I73" s="123"/>
      <c r="J73" s="123"/>
      <c r="K73" s="24">
        <v>20</v>
      </c>
      <c r="L73" s="24">
        <v>80</v>
      </c>
      <c r="M73" s="24">
        <v>60</v>
      </c>
      <c r="N73" s="115">
        <v>140</v>
      </c>
      <c r="Y73" s="125"/>
    </row>
    <row r="74" spans="2:25" ht="13.95" customHeight="1" x14ac:dyDescent="0.2">
      <c r="B74" s="1">
        <f t="shared" si="2"/>
        <v>64</v>
      </c>
      <c r="C74" s="6"/>
      <c r="D74" s="6"/>
      <c r="E74" s="123"/>
      <c r="F74" s="123" t="s">
        <v>225</v>
      </c>
      <c r="G74" s="123"/>
      <c r="H74" s="123"/>
      <c r="I74" s="123"/>
      <c r="J74" s="123"/>
      <c r="K74" s="24">
        <v>100</v>
      </c>
      <c r="L74" s="24">
        <v>60</v>
      </c>
      <c r="M74" s="24">
        <v>40</v>
      </c>
      <c r="N74" s="115">
        <v>40</v>
      </c>
      <c r="Y74" s="125"/>
    </row>
    <row r="75" spans="2:25" ht="13.5" customHeight="1" x14ac:dyDescent="0.2">
      <c r="B75" s="1">
        <f t="shared" si="2"/>
        <v>65</v>
      </c>
      <c r="C75" s="6"/>
      <c r="D75" s="6"/>
      <c r="E75" s="123"/>
      <c r="F75" s="123" t="s">
        <v>103</v>
      </c>
      <c r="G75" s="123"/>
      <c r="H75" s="123"/>
      <c r="I75" s="123"/>
      <c r="J75" s="123"/>
      <c r="K75" s="24">
        <v>1500</v>
      </c>
      <c r="L75" s="24">
        <v>620</v>
      </c>
      <c r="M75" s="24">
        <v>1750</v>
      </c>
      <c r="N75" s="115">
        <v>1350</v>
      </c>
      <c r="Y75" s="125"/>
    </row>
    <row r="76" spans="2:25" ht="13.95" customHeight="1" x14ac:dyDescent="0.2">
      <c r="B76" s="1">
        <f t="shared" ref="B76:B95" si="5">B75+1</f>
        <v>66</v>
      </c>
      <c r="C76" s="6"/>
      <c r="D76" s="6"/>
      <c r="E76" s="123"/>
      <c r="F76" s="123" t="s">
        <v>178</v>
      </c>
      <c r="G76" s="123"/>
      <c r="H76" s="123"/>
      <c r="I76" s="123"/>
      <c r="J76" s="123"/>
      <c r="K76" s="24">
        <v>5</v>
      </c>
      <c r="L76" s="24">
        <v>50</v>
      </c>
      <c r="M76" s="24">
        <v>40</v>
      </c>
      <c r="N76" s="115">
        <v>55</v>
      </c>
      <c r="Y76" s="125"/>
    </row>
    <row r="77" spans="2:25" ht="13.95" customHeight="1" x14ac:dyDescent="0.2">
      <c r="B77" s="1">
        <f t="shared" si="5"/>
        <v>67</v>
      </c>
      <c r="C77" s="6"/>
      <c r="D77" s="6"/>
      <c r="E77" s="123"/>
      <c r="F77" s="123" t="s">
        <v>226</v>
      </c>
      <c r="G77" s="123"/>
      <c r="H77" s="123"/>
      <c r="I77" s="123"/>
      <c r="J77" s="123"/>
      <c r="K77" s="24"/>
      <c r="L77" s="24"/>
      <c r="M77" s="24">
        <v>5</v>
      </c>
      <c r="N77" s="115">
        <v>5</v>
      </c>
      <c r="Y77" s="125"/>
    </row>
    <row r="78" spans="2:25" ht="13.95" customHeight="1" x14ac:dyDescent="0.2">
      <c r="B78" s="1">
        <f t="shared" si="5"/>
        <v>68</v>
      </c>
      <c r="C78" s="6"/>
      <c r="D78" s="6"/>
      <c r="E78" s="123"/>
      <c r="F78" s="123" t="s">
        <v>179</v>
      </c>
      <c r="G78" s="123"/>
      <c r="H78" s="123"/>
      <c r="I78" s="123"/>
      <c r="J78" s="123"/>
      <c r="K78" s="24"/>
      <c r="L78" s="24">
        <v>10</v>
      </c>
      <c r="M78" s="24">
        <v>5</v>
      </c>
      <c r="N78" s="115"/>
      <c r="Y78" s="125"/>
    </row>
    <row r="79" spans="2:25" ht="13.95" customHeight="1" x14ac:dyDescent="0.2">
      <c r="B79" s="1">
        <f t="shared" si="5"/>
        <v>69</v>
      </c>
      <c r="C79" s="6"/>
      <c r="D79" s="6"/>
      <c r="E79" s="123"/>
      <c r="F79" s="123" t="s">
        <v>31</v>
      </c>
      <c r="G79" s="123"/>
      <c r="H79" s="123"/>
      <c r="I79" s="123"/>
      <c r="J79" s="123"/>
      <c r="K79" s="24">
        <v>105</v>
      </c>
      <c r="L79" s="24">
        <v>280</v>
      </c>
      <c r="M79" s="24">
        <v>230</v>
      </c>
      <c r="N79" s="115">
        <v>130</v>
      </c>
      <c r="Y79" s="125"/>
    </row>
    <row r="80" spans="2:25" ht="13.5" customHeight="1" x14ac:dyDescent="0.2">
      <c r="B80" s="1">
        <f t="shared" si="5"/>
        <v>70</v>
      </c>
      <c r="C80" s="2" t="s">
        <v>32</v>
      </c>
      <c r="D80" s="2" t="s">
        <v>33</v>
      </c>
      <c r="E80" s="123"/>
      <c r="F80" s="123" t="s">
        <v>227</v>
      </c>
      <c r="G80" s="123"/>
      <c r="H80" s="123"/>
      <c r="I80" s="123"/>
      <c r="J80" s="123"/>
      <c r="K80" s="24" t="s">
        <v>148</v>
      </c>
      <c r="L80" s="24">
        <v>2</v>
      </c>
      <c r="M80" s="24" t="s">
        <v>148</v>
      </c>
      <c r="N80" s="115"/>
    </row>
    <row r="81" spans="2:24" ht="14.25" customHeight="1" x14ac:dyDescent="0.2">
      <c r="B81" s="1">
        <f t="shared" si="5"/>
        <v>71</v>
      </c>
      <c r="C81" s="6"/>
      <c r="D81" s="6"/>
      <c r="E81" s="123"/>
      <c r="F81" s="123" t="s">
        <v>180</v>
      </c>
      <c r="G81" s="123"/>
      <c r="H81" s="123"/>
      <c r="I81" s="123"/>
      <c r="J81" s="123"/>
      <c r="K81" s="24"/>
      <c r="L81" s="24"/>
      <c r="M81" s="24"/>
      <c r="N81" s="115" t="s">
        <v>148</v>
      </c>
    </row>
    <row r="82" spans="2:24" ht="13.5" customHeight="1" x14ac:dyDescent="0.2">
      <c r="B82" s="1">
        <f t="shared" si="5"/>
        <v>72</v>
      </c>
      <c r="C82" s="6"/>
      <c r="D82" s="6"/>
      <c r="E82" s="123"/>
      <c r="F82" s="123" t="s">
        <v>181</v>
      </c>
      <c r="G82" s="123"/>
      <c r="H82" s="123"/>
      <c r="I82" s="123"/>
      <c r="J82" s="123"/>
      <c r="K82" s="24"/>
      <c r="L82" s="24">
        <v>1</v>
      </c>
      <c r="M82" s="24"/>
      <c r="N82" s="115" t="s">
        <v>148</v>
      </c>
    </row>
    <row r="83" spans="2:24" ht="13.95" customHeight="1" x14ac:dyDescent="0.2">
      <c r="B83" s="1">
        <f t="shared" si="5"/>
        <v>73</v>
      </c>
      <c r="C83" s="6"/>
      <c r="D83" s="6"/>
      <c r="E83" s="123"/>
      <c r="F83" s="123" t="s">
        <v>114</v>
      </c>
      <c r="G83" s="123"/>
      <c r="H83" s="123"/>
      <c r="I83" s="123"/>
      <c r="J83" s="123"/>
      <c r="K83" s="24">
        <v>1</v>
      </c>
      <c r="L83" s="24">
        <v>3</v>
      </c>
      <c r="M83" s="24">
        <v>2</v>
      </c>
      <c r="N83" s="115">
        <v>3</v>
      </c>
    </row>
    <row r="84" spans="2:24" ht="13.5" customHeight="1" x14ac:dyDescent="0.2">
      <c r="B84" s="1">
        <f t="shared" si="5"/>
        <v>74</v>
      </c>
      <c r="C84" s="6"/>
      <c r="D84" s="6"/>
      <c r="E84" s="123"/>
      <c r="F84" s="123" t="s">
        <v>228</v>
      </c>
      <c r="G84" s="123"/>
      <c r="H84" s="123"/>
      <c r="I84" s="123"/>
      <c r="J84" s="123"/>
      <c r="K84" s="24"/>
      <c r="L84" s="24"/>
      <c r="M84" s="24" t="s">
        <v>148</v>
      </c>
      <c r="N84" s="115"/>
    </row>
    <row r="85" spans="2:24" ht="13.95" customHeight="1" x14ac:dyDescent="0.2">
      <c r="B85" s="1">
        <f t="shared" si="5"/>
        <v>75</v>
      </c>
      <c r="C85" s="6"/>
      <c r="D85" s="6"/>
      <c r="E85" s="123"/>
      <c r="F85" s="123" t="s">
        <v>183</v>
      </c>
      <c r="G85" s="123"/>
      <c r="H85" s="123"/>
      <c r="I85" s="123"/>
      <c r="J85" s="123"/>
      <c r="K85" s="24" t="s">
        <v>148</v>
      </c>
      <c r="L85" s="24">
        <v>1</v>
      </c>
      <c r="M85" s="24" t="s">
        <v>148</v>
      </c>
      <c r="N85" s="115"/>
    </row>
    <row r="86" spans="2:24" ht="13.5" customHeight="1" x14ac:dyDescent="0.2">
      <c r="B86" s="1">
        <f t="shared" si="5"/>
        <v>76</v>
      </c>
      <c r="C86" s="6"/>
      <c r="D86" s="6"/>
      <c r="E86" s="123"/>
      <c r="F86" s="123" t="s">
        <v>34</v>
      </c>
      <c r="G86" s="123"/>
      <c r="H86" s="123"/>
      <c r="I86" s="123"/>
      <c r="J86" s="123"/>
      <c r="K86" s="24"/>
      <c r="L86" s="24" t="s">
        <v>148</v>
      </c>
      <c r="M86" s="24"/>
      <c r="N86" s="115" t="s">
        <v>148</v>
      </c>
    </row>
    <row r="87" spans="2:24" ht="13.5" customHeight="1" x14ac:dyDescent="0.2">
      <c r="B87" s="1">
        <f t="shared" si="5"/>
        <v>77</v>
      </c>
      <c r="C87" s="2" t="s">
        <v>132</v>
      </c>
      <c r="D87" s="2" t="s">
        <v>186</v>
      </c>
      <c r="E87" s="123"/>
      <c r="F87" s="123" t="s">
        <v>187</v>
      </c>
      <c r="G87" s="123"/>
      <c r="H87" s="123"/>
      <c r="I87" s="123"/>
      <c r="J87" s="123"/>
      <c r="K87" s="24" t="s">
        <v>148</v>
      </c>
      <c r="L87" s="24">
        <v>1</v>
      </c>
      <c r="M87" s="24">
        <v>9</v>
      </c>
      <c r="N87" s="115">
        <v>1</v>
      </c>
    </row>
    <row r="88" spans="2:24" ht="13.5" customHeight="1" x14ac:dyDescent="0.2">
      <c r="B88" s="1">
        <f t="shared" si="5"/>
        <v>78</v>
      </c>
      <c r="C88" s="6"/>
      <c r="D88" s="2" t="s">
        <v>35</v>
      </c>
      <c r="E88" s="123"/>
      <c r="F88" s="123" t="s">
        <v>112</v>
      </c>
      <c r="G88" s="123"/>
      <c r="H88" s="123"/>
      <c r="I88" s="123"/>
      <c r="J88" s="123"/>
      <c r="K88" s="24">
        <v>18</v>
      </c>
      <c r="L88" s="24">
        <v>13</v>
      </c>
      <c r="M88" s="24">
        <v>6</v>
      </c>
      <c r="N88" s="115">
        <v>5</v>
      </c>
    </row>
    <row r="89" spans="2:24" ht="13.5" customHeight="1" x14ac:dyDescent="0.2">
      <c r="B89" s="1">
        <f t="shared" si="5"/>
        <v>79</v>
      </c>
      <c r="C89" s="6"/>
      <c r="D89" s="7"/>
      <c r="E89" s="123"/>
      <c r="F89" s="123" t="s">
        <v>36</v>
      </c>
      <c r="G89" s="123"/>
      <c r="H89" s="123"/>
      <c r="I89" s="123"/>
      <c r="J89" s="123"/>
      <c r="K89" s="24">
        <v>15</v>
      </c>
      <c r="L89" s="24">
        <v>10</v>
      </c>
      <c r="M89" s="24">
        <v>10</v>
      </c>
      <c r="N89" s="115">
        <v>15</v>
      </c>
    </row>
    <row r="90" spans="2:24" ht="13.5" customHeight="1" x14ac:dyDescent="0.2">
      <c r="B90" s="1">
        <f t="shared" si="5"/>
        <v>80</v>
      </c>
      <c r="C90" s="7"/>
      <c r="D90" s="8" t="s">
        <v>37</v>
      </c>
      <c r="E90" s="123"/>
      <c r="F90" s="123" t="s">
        <v>38</v>
      </c>
      <c r="G90" s="123"/>
      <c r="H90" s="123"/>
      <c r="I90" s="123"/>
      <c r="J90" s="123"/>
      <c r="K90" s="24">
        <v>105</v>
      </c>
      <c r="L90" s="24">
        <v>75</v>
      </c>
      <c r="M90" s="24">
        <v>50</v>
      </c>
      <c r="N90" s="115">
        <v>30</v>
      </c>
    </row>
    <row r="91" spans="2:24" ht="13.95" customHeight="1" x14ac:dyDescent="0.2">
      <c r="B91" s="1">
        <f t="shared" si="5"/>
        <v>81</v>
      </c>
      <c r="C91" s="2" t="s">
        <v>0</v>
      </c>
      <c r="D91" s="2" t="s">
        <v>229</v>
      </c>
      <c r="E91" s="123"/>
      <c r="F91" s="123" t="s">
        <v>230</v>
      </c>
      <c r="G91" s="123"/>
      <c r="H91" s="123"/>
      <c r="I91" s="123"/>
      <c r="J91" s="123"/>
      <c r="K91" s="24"/>
      <c r="L91" s="24"/>
      <c r="M91" s="24"/>
      <c r="N91" s="115" t="s">
        <v>148</v>
      </c>
    </row>
    <row r="92" spans="2:24" ht="13.5" customHeight="1" x14ac:dyDescent="0.2">
      <c r="B92" s="1">
        <f t="shared" si="5"/>
        <v>82</v>
      </c>
      <c r="C92" s="6"/>
      <c r="D92" s="8" t="s">
        <v>39</v>
      </c>
      <c r="E92" s="123"/>
      <c r="F92" s="123" t="s">
        <v>40</v>
      </c>
      <c r="G92" s="123"/>
      <c r="H92" s="123"/>
      <c r="I92" s="123"/>
      <c r="J92" s="123"/>
      <c r="K92" s="24">
        <v>5</v>
      </c>
      <c r="L92" s="24">
        <v>30</v>
      </c>
      <c r="M92" s="24">
        <v>5</v>
      </c>
      <c r="N92" s="115" t="s">
        <v>148</v>
      </c>
      <c r="U92">
        <f>COUNTA(K80:K92)</f>
        <v>8</v>
      </c>
      <c r="V92">
        <f>COUNTA(L80:L92)</f>
        <v>10</v>
      </c>
      <c r="W92">
        <f>COUNTA(M80:M92)</f>
        <v>9</v>
      </c>
      <c r="X92">
        <f>COUNTA(N80:N92)</f>
        <v>10</v>
      </c>
    </row>
    <row r="93" spans="2:24" ht="13.5" customHeight="1" x14ac:dyDescent="0.2">
      <c r="B93" s="1">
        <f t="shared" si="5"/>
        <v>83</v>
      </c>
      <c r="C93" s="152" t="s">
        <v>41</v>
      </c>
      <c r="D93" s="153"/>
      <c r="E93" s="123"/>
      <c r="F93" s="123" t="s">
        <v>42</v>
      </c>
      <c r="G93" s="123"/>
      <c r="H93" s="123"/>
      <c r="I93" s="123"/>
      <c r="J93" s="123"/>
      <c r="K93" s="24">
        <v>300</v>
      </c>
      <c r="L93" s="24">
        <v>200</v>
      </c>
      <c r="M93" s="24">
        <v>300</v>
      </c>
      <c r="N93" s="115">
        <v>100</v>
      </c>
    </row>
    <row r="94" spans="2:24" ht="13.5" customHeight="1" x14ac:dyDescent="0.2">
      <c r="B94" s="1">
        <f t="shared" si="5"/>
        <v>84</v>
      </c>
      <c r="C94" s="3"/>
      <c r="D94" s="82"/>
      <c r="E94" s="123"/>
      <c r="F94" s="123" t="s">
        <v>43</v>
      </c>
      <c r="G94" s="123"/>
      <c r="H94" s="123"/>
      <c r="I94" s="123"/>
      <c r="J94" s="123"/>
      <c r="K94" s="24">
        <v>50</v>
      </c>
      <c r="L94" s="24">
        <v>350</v>
      </c>
      <c r="M94" s="24">
        <v>150</v>
      </c>
      <c r="N94" s="115">
        <v>100</v>
      </c>
    </row>
    <row r="95" spans="2:24" ht="13.95" customHeight="1" thickBot="1" x14ac:dyDescent="0.25">
      <c r="B95" s="1">
        <f t="shared" si="5"/>
        <v>85</v>
      </c>
      <c r="C95" s="3"/>
      <c r="D95" s="82"/>
      <c r="E95" s="123"/>
      <c r="F95" s="123" t="s">
        <v>74</v>
      </c>
      <c r="G95" s="123"/>
      <c r="H95" s="123"/>
      <c r="I95" s="123"/>
      <c r="J95" s="123"/>
      <c r="K95" s="24">
        <v>50</v>
      </c>
      <c r="L95" s="24">
        <v>300</v>
      </c>
      <c r="M95" s="24">
        <v>300</v>
      </c>
      <c r="N95" s="117">
        <v>400</v>
      </c>
    </row>
    <row r="96" spans="2:24" ht="13.95" customHeight="1" x14ac:dyDescent="0.2">
      <c r="B96" s="83"/>
      <c r="C96" s="84"/>
      <c r="D96" s="84"/>
      <c r="E96" s="23"/>
      <c r="F96" s="23"/>
      <c r="G96" s="23"/>
      <c r="H96" s="23"/>
      <c r="I96" s="23"/>
      <c r="J96" s="23"/>
      <c r="K96" s="23"/>
      <c r="L96" s="23"/>
      <c r="M96" s="23"/>
      <c r="N96" s="23"/>
      <c r="U96">
        <f>COUNTA(K11:K95)</f>
        <v>56</v>
      </c>
      <c r="V96">
        <f>COUNTA(L11:L95)</f>
        <v>64</v>
      </c>
      <c r="W96">
        <f>COUNTA(M11:M95)</f>
        <v>68</v>
      </c>
      <c r="X96">
        <f>COUNTA(N11:N95)</f>
        <v>66</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SUM(U11:U23,K24:K95)</f>
        <v>32134</v>
      </c>
      <c r="V100">
        <f>SUM(V11:V23,L24:L95)</f>
        <v>24677</v>
      </c>
      <c r="W100">
        <f>SUM(W11:W23,M24:M95)</f>
        <v>25435</v>
      </c>
      <c r="X100">
        <f>SUM(X11:X23,N24:N95)</f>
        <v>19001</v>
      </c>
    </row>
    <row r="101" spans="2:24" ht="18" customHeight="1" thickBot="1" x14ac:dyDescent="0.25">
      <c r="B101" s="71"/>
      <c r="C101" s="22"/>
      <c r="D101" s="163" t="s">
        <v>2</v>
      </c>
      <c r="E101" s="163"/>
      <c r="F101" s="163"/>
      <c r="G101" s="163"/>
      <c r="H101" s="22"/>
      <c r="I101" s="22"/>
      <c r="J101" s="72"/>
      <c r="K101" s="33" t="str">
        <f>K5</f>
        <v>2022.5.9</v>
      </c>
      <c r="L101" s="33" t="str">
        <f>L5</f>
        <v>2022.5.9</v>
      </c>
      <c r="M101" s="33" t="str">
        <f>M5</f>
        <v>2022.5.9</v>
      </c>
      <c r="N101" s="50" t="str">
        <f>N5</f>
        <v>2022.5.9</v>
      </c>
    </row>
    <row r="102" spans="2:24" ht="19.95" customHeight="1" thickTop="1" x14ac:dyDescent="0.2">
      <c r="B102" s="164" t="s">
        <v>45</v>
      </c>
      <c r="C102" s="165"/>
      <c r="D102" s="165"/>
      <c r="E102" s="165"/>
      <c r="F102" s="165"/>
      <c r="G102" s="165"/>
      <c r="H102" s="165"/>
      <c r="I102" s="165"/>
      <c r="J102" s="85"/>
      <c r="K102" s="34">
        <f>SUM(K103:K111)</f>
        <v>32134</v>
      </c>
      <c r="L102" s="34">
        <f>SUM(L103:L111)</f>
        <v>24677</v>
      </c>
      <c r="M102" s="34">
        <f>SUM(M103:M111)</f>
        <v>25435</v>
      </c>
      <c r="N102" s="52">
        <f>SUM(N103:N111)</f>
        <v>19001</v>
      </c>
    </row>
    <row r="103" spans="2:24" ht="13.95" customHeight="1" x14ac:dyDescent="0.2">
      <c r="B103" s="156" t="s">
        <v>46</v>
      </c>
      <c r="C103" s="157"/>
      <c r="D103" s="158"/>
      <c r="E103" s="12"/>
      <c r="F103" s="13"/>
      <c r="G103" s="149" t="s">
        <v>13</v>
      </c>
      <c r="H103" s="149"/>
      <c r="I103" s="13"/>
      <c r="J103" s="14"/>
      <c r="K103" s="4">
        <f>SUM(U$11:U$23)</f>
        <v>185</v>
      </c>
      <c r="L103" s="4">
        <f>SUM(V$11:V$23)</f>
        <v>1290</v>
      </c>
      <c r="M103" s="4">
        <f>SUM(W$11:W$23)</f>
        <v>2065</v>
      </c>
      <c r="N103" s="5">
        <f>SUM(X$11:X$23)</f>
        <v>1115</v>
      </c>
    </row>
    <row r="104" spans="2:24" ht="13.95" customHeight="1" x14ac:dyDescent="0.2">
      <c r="B104" s="86"/>
      <c r="C104" s="64"/>
      <c r="D104" s="87"/>
      <c r="E104" s="15"/>
      <c r="F104" s="123"/>
      <c r="G104" s="149" t="s">
        <v>25</v>
      </c>
      <c r="H104" s="149"/>
      <c r="I104" s="119"/>
      <c r="J104" s="16"/>
      <c r="K104" s="4">
        <f>SUM(K$24)</f>
        <v>2050</v>
      </c>
      <c r="L104" s="4">
        <f>SUM(L$24)</f>
        <v>1400</v>
      </c>
      <c r="M104" s="4">
        <f>SUM(M$24)</f>
        <v>1200</v>
      </c>
      <c r="N104" s="5">
        <f>SUM(N$24)</f>
        <v>550</v>
      </c>
    </row>
    <row r="105" spans="2:24" ht="13.95" customHeight="1" x14ac:dyDescent="0.2">
      <c r="B105" s="86"/>
      <c r="C105" s="64"/>
      <c r="D105" s="87"/>
      <c r="E105" s="15"/>
      <c r="F105" s="123"/>
      <c r="G105" s="149" t="s">
        <v>27</v>
      </c>
      <c r="H105" s="149"/>
      <c r="I105" s="13"/>
      <c r="J105" s="14"/>
      <c r="K105" s="4">
        <f>SUM(K$25:K$25)</f>
        <v>35</v>
      </c>
      <c r="L105" s="4">
        <f>SUM(L$25:L$25)</f>
        <v>25</v>
      </c>
      <c r="M105" s="4">
        <f>SUM(M$25:M$25)</f>
        <v>10</v>
      </c>
      <c r="N105" s="5">
        <f>SUM(N$25:N$25)</f>
        <v>5</v>
      </c>
    </row>
    <row r="106" spans="2:24" ht="13.95" customHeight="1" x14ac:dyDescent="0.2">
      <c r="B106" s="86"/>
      <c r="C106" s="64"/>
      <c r="D106" s="87"/>
      <c r="E106" s="15"/>
      <c r="F106" s="123"/>
      <c r="G106" s="149" t="s">
        <v>79</v>
      </c>
      <c r="H106" s="149"/>
      <c r="I106" s="13"/>
      <c r="J106" s="14"/>
      <c r="K106" s="4">
        <f>SUM(K$26:K$26)</f>
        <v>5</v>
      </c>
      <c r="L106" s="4">
        <f>SUM(L$26:L$26)</f>
        <v>15</v>
      </c>
      <c r="M106" s="4">
        <f>SUM(M$26:M$26)</f>
        <v>5</v>
      </c>
      <c r="N106" s="5">
        <f>SUM(N$26:N$26)</f>
        <v>15</v>
      </c>
    </row>
    <row r="107" spans="2:24" ht="13.95" customHeight="1" x14ac:dyDescent="0.2">
      <c r="B107" s="86"/>
      <c r="C107" s="64"/>
      <c r="D107" s="87"/>
      <c r="E107" s="15"/>
      <c r="F107" s="123"/>
      <c r="G107" s="149" t="s">
        <v>80</v>
      </c>
      <c r="H107" s="149"/>
      <c r="I107" s="13"/>
      <c r="J107" s="14"/>
      <c r="K107" s="4">
        <f>SUM(K28:K47)</f>
        <v>26573</v>
      </c>
      <c r="L107" s="4">
        <f>SUM(L$28:L$47)</f>
        <v>18674</v>
      </c>
      <c r="M107" s="4">
        <f>SUM(M$28:M$47)</f>
        <v>18121</v>
      </c>
      <c r="N107" s="5">
        <f>SUM(N$28:N$47)</f>
        <v>13047</v>
      </c>
    </row>
    <row r="108" spans="2:24" ht="13.95" customHeight="1" x14ac:dyDescent="0.2">
      <c r="B108" s="86"/>
      <c r="C108" s="64"/>
      <c r="D108" s="87"/>
      <c r="E108" s="15"/>
      <c r="F108" s="123"/>
      <c r="G108" s="149" t="s">
        <v>77</v>
      </c>
      <c r="H108" s="149"/>
      <c r="I108" s="13"/>
      <c r="J108" s="14"/>
      <c r="K108" s="4">
        <f>SUM(K$48:K$49)</f>
        <v>10</v>
      </c>
      <c r="L108" s="4">
        <f>SUM(L$48:L$49)</f>
        <v>15</v>
      </c>
      <c r="M108" s="4">
        <f>SUM(M$48:M$49)</f>
        <v>5</v>
      </c>
      <c r="N108" s="5">
        <f>SUM(N$48:N$49)</f>
        <v>20</v>
      </c>
    </row>
    <row r="109" spans="2:24" ht="13.95" customHeight="1" x14ac:dyDescent="0.2">
      <c r="B109" s="86"/>
      <c r="C109" s="64"/>
      <c r="D109" s="87"/>
      <c r="E109" s="15"/>
      <c r="F109" s="123"/>
      <c r="G109" s="149" t="s">
        <v>28</v>
      </c>
      <c r="H109" s="149"/>
      <c r="I109" s="13"/>
      <c r="J109" s="14"/>
      <c r="K109" s="4">
        <f>SUM(K$50:K$79)</f>
        <v>2732</v>
      </c>
      <c r="L109" s="4">
        <f>SUM(L$50:L$79)</f>
        <v>2270</v>
      </c>
      <c r="M109" s="4">
        <f>SUM(M$50:M$79)</f>
        <v>3197</v>
      </c>
      <c r="N109" s="5">
        <f>SUM(N$50:N$79)</f>
        <v>3595</v>
      </c>
    </row>
    <row r="110" spans="2:24" ht="13.95" customHeight="1" x14ac:dyDescent="0.2">
      <c r="B110" s="86"/>
      <c r="C110" s="64"/>
      <c r="D110" s="87"/>
      <c r="E110" s="15"/>
      <c r="F110" s="123"/>
      <c r="G110" s="149" t="s">
        <v>47</v>
      </c>
      <c r="H110" s="149"/>
      <c r="I110" s="13"/>
      <c r="J110" s="14"/>
      <c r="K110" s="4">
        <f>SUM(K$27:K$27,K$93:K$94)</f>
        <v>350</v>
      </c>
      <c r="L110" s="4">
        <f>SUM(L27:L27,L$93:L$94)</f>
        <v>552</v>
      </c>
      <c r="M110" s="4">
        <f>SUM(M27:M27,M$93:M$94)</f>
        <v>450</v>
      </c>
      <c r="N110" s="5">
        <f>SUM(N27:N27,N$93:N$94)</f>
        <v>200</v>
      </c>
    </row>
    <row r="111" spans="2:24" ht="13.95" customHeight="1" thickBot="1" x14ac:dyDescent="0.25">
      <c r="B111" s="88"/>
      <c r="C111" s="89"/>
      <c r="D111" s="90"/>
      <c r="E111" s="17"/>
      <c r="F111" s="9"/>
      <c r="G111" s="147" t="s">
        <v>44</v>
      </c>
      <c r="H111" s="147"/>
      <c r="I111" s="18"/>
      <c r="J111" s="19"/>
      <c r="K111" s="10">
        <f>SUM(K$80:K$92,K$95)</f>
        <v>194</v>
      </c>
      <c r="L111" s="10">
        <f>SUM(L$80:L$92,L$95)</f>
        <v>436</v>
      </c>
      <c r="M111" s="10">
        <f>SUM(M$80:M$92,M$95)</f>
        <v>382</v>
      </c>
      <c r="N111" s="11">
        <f>SUM(N$80:N$92,N$95)</f>
        <v>454</v>
      </c>
    </row>
    <row r="112" spans="2:24" ht="18" customHeight="1" thickTop="1" x14ac:dyDescent="0.2">
      <c r="B112" s="159" t="s">
        <v>48</v>
      </c>
      <c r="C112" s="160"/>
      <c r="D112" s="161"/>
      <c r="E112" s="91"/>
      <c r="F112" s="120"/>
      <c r="G112" s="162" t="s">
        <v>49</v>
      </c>
      <c r="H112" s="162"/>
      <c r="I112" s="120"/>
      <c r="J112" s="121"/>
      <c r="K112" s="35" t="s">
        <v>50</v>
      </c>
      <c r="L112" s="41"/>
      <c r="M112" s="41"/>
      <c r="N112" s="53"/>
    </row>
    <row r="113" spans="2:14" ht="18" customHeight="1" x14ac:dyDescent="0.2">
      <c r="B113" s="92"/>
      <c r="C113" s="93"/>
      <c r="D113" s="93"/>
      <c r="E113" s="94"/>
      <c r="F113" s="95"/>
      <c r="G113" s="96"/>
      <c r="H113" s="96"/>
      <c r="I113" s="95"/>
      <c r="J113" s="97"/>
      <c r="K113" s="36" t="s">
        <v>51</v>
      </c>
      <c r="L113" s="42"/>
      <c r="M113" s="42"/>
      <c r="N113" s="45"/>
    </row>
    <row r="114" spans="2:14" ht="18" customHeight="1" x14ac:dyDescent="0.2">
      <c r="B114" s="86"/>
      <c r="C114" s="64"/>
      <c r="D114" s="64"/>
      <c r="E114" s="98"/>
      <c r="F114" s="22"/>
      <c r="G114" s="163" t="s">
        <v>52</v>
      </c>
      <c r="H114" s="163"/>
      <c r="I114" s="118"/>
      <c r="J114" s="122"/>
      <c r="K114" s="37" t="s">
        <v>53</v>
      </c>
      <c r="L114" s="43"/>
      <c r="M114" s="47"/>
      <c r="N114" s="43"/>
    </row>
    <row r="115" spans="2:14" ht="18" customHeight="1" x14ac:dyDescent="0.2">
      <c r="B115" s="86"/>
      <c r="C115" s="64"/>
      <c r="D115" s="64"/>
      <c r="E115" s="99"/>
      <c r="F115" s="64"/>
      <c r="G115" s="100"/>
      <c r="H115" s="100"/>
      <c r="I115" s="93"/>
      <c r="J115" s="101"/>
      <c r="K115" s="38" t="s">
        <v>89</v>
      </c>
      <c r="L115" s="44"/>
      <c r="M115" s="26"/>
      <c r="N115" s="44"/>
    </row>
    <row r="116" spans="2:14" ht="18" customHeight="1" x14ac:dyDescent="0.2">
      <c r="B116" s="86"/>
      <c r="C116" s="64"/>
      <c r="D116" s="64"/>
      <c r="E116" s="99"/>
      <c r="F116" s="64"/>
      <c r="G116" s="100"/>
      <c r="H116" s="100"/>
      <c r="I116" s="93"/>
      <c r="J116" s="101"/>
      <c r="K116" s="38" t="s">
        <v>82</v>
      </c>
      <c r="L116" s="42"/>
      <c r="M116" s="26"/>
      <c r="N116" s="44"/>
    </row>
    <row r="117" spans="2:14" ht="18" customHeight="1" x14ac:dyDescent="0.2">
      <c r="B117" s="86"/>
      <c r="C117" s="64"/>
      <c r="D117" s="64"/>
      <c r="E117" s="98"/>
      <c r="F117" s="22"/>
      <c r="G117" s="163" t="s">
        <v>54</v>
      </c>
      <c r="H117" s="163"/>
      <c r="I117" s="118"/>
      <c r="J117" s="122"/>
      <c r="K117" s="37" t="s">
        <v>93</v>
      </c>
      <c r="L117" s="43"/>
      <c r="M117" s="47"/>
      <c r="N117" s="43"/>
    </row>
    <row r="118" spans="2:14" ht="18" customHeight="1" x14ac:dyDescent="0.2">
      <c r="B118" s="86"/>
      <c r="C118" s="64"/>
      <c r="D118" s="64"/>
      <c r="E118" s="99"/>
      <c r="F118" s="64"/>
      <c r="G118" s="100"/>
      <c r="H118" s="100"/>
      <c r="I118" s="93"/>
      <c r="J118" s="101"/>
      <c r="K118" s="38" t="s">
        <v>90</v>
      </c>
      <c r="L118" s="44"/>
      <c r="M118" s="26"/>
      <c r="N118" s="44"/>
    </row>
    <row r="119" spans="2:14" ht="18" customHeight="1" x14ac:dyDescent="0.2">
      <c r="B119" s="86"/>
      <c r="C119" s="64"/>
      <c r="D119" s="64"/>
      <c r="E119" s="99"/>
      <c r="F119" s="64"/>
      <c r="G119" s="100"/>
      <c r="H119" s="100"/>
      <c r="I119" s="93"/>
      <c r="J119" s="101"/>
      <c r="K119" s="38" t="s">
        <v>91</v>
      </c>
      <c r="L119" s="44"/>
      <c r="M119" s="44"/>
      <c r="N119" s="44"/>
    </row>
    <row r="120" spans="2:14" ht="18" customHeight="1" x14ac:dyDescent="0.2">
      <c r="B120" s="86"/>
      <c r="C120" s="64"/>
      <c r="D120" s="64"/>
      <c r="E120" s="78"/>
      <c r="F120" s="79"/>
      <c r="G120" s="96"/>
      <c r="H120" s="96"/>
      <c r="I120" s="95"/>
      <c r="J120" s="97"/>
      <c r="K120" s="38" t="s">
        <v>92</v>
      </c>
      <c r="L120" s="45"/>
      <c r="M120" s="42"/>
      <c r="N120" s="45"/>
    </row>
    <row r="121" spans="2:14" ht="18" customHeight="1" x14ac:dyDescent="0.2">
      <c r="B121" s="102"/>
      <c r="C121" s="79"/>
      <c r="D121" s="79"/>
      <c r="E121" s="15"/>
      <c r="F121" s="123"/>
      <c r="G121" s="149" t="s">
        <v>55</v>
      </c>
      <c r="H121" s="149"/>
      <c r="I121" s="13"/>
      <c r="J121" s="14"/>
      <c r="K121" s="27" t="s">
        <v>161</v>
      </c>
      <c r="L121" s="46"/>
      <c r="M121" s="48"/>
      <c r="N121" s="46"/>
    </row>
    <row r="122" spans="2:14" ht="18" customHeight="1" x14ac:dyDescent="0.2">
      <c r="B122" s="156" t="s">
        <v>56</v>
      </c>
      <c r="C122" s="157"/>
      <c r="D122" s="157"/>
      <c r="E122" s="22"/>
      <c r="F122" s="22"/>
      <c r="G122" s="22"/>
      <c r="H122" s="22"/>
      <c r="I122" s="22"/>
      <c r="J122" s="22"/>
      <c r="K122" s="22"/>
      <c r="L122" s="22"/>
      <c r="M122" s="22"/>
      <c r="N122" s="54"/>
    </row>
    <row r="123" spans="2:14" ht="14.1" customHeight="1" x14ac:dyDescent="0.2">
      <c r="B123" s="103"/>
      <c r="C123" s="39" t="s">
        <v>57</v>
      </c>
      <c r="D123" s="104"/>
      <c r="E123" s="39"/>
      <c r="F123" s="39"/>
      <c r="G123" s="39"/>
      <c r="H123" s="39"/>
      <c r="I123" s="39"/>
      <c r="J123" s="39"/>
      <c r="K123" s="39"/>
      <c r="L123" s="39"/>
      <c r="M123" s="39"/>
      <c r="N123" s="55"/>
    </row>
    <row r="124" spans="2:14" ht="14.1" customHeight="1" x14ac:dyDescent="0.2">
      <c r="B124" s="103"/>
      <c r="C124" s="39" t="s">
        <v>58</v>
      </c>
      <c r="D124" s="104"/>
      <c r="E124" s="39"/>
      <c r="F124" s="39"/>
      <c r="G124" s="39"/>
      <c r="H124" s="39"/>
      <c r="I124" s="39"/>
      <c r="J124" s="39"/>
      <c r="K124" s="39"/>
      <c r="L124" s="39"/>
      <c r="M124" s="39"/>
      <c r="N124" s="55"/>
    </row>
    <row r="125" spans="2:14" ht="14.1" customHeight="1" x14ac:dyDescent="0.2">
      <c r="B125" s="103"/>
      <c r="C125" s="39" t="s">
        <v>59</v>
      </c>
      <c r="D125" s="104"/>
      <c r="E125" s="39"/>
      <c r="F125" s="39"/>
      <c r="G125" s="39"/>
      <c r="H125" s="39"/>
      <c r="I125" s="39"/>
      <c r="J125" s="39"/>
      <c r="K125" s="39"/>
      <c r="L125" s="39"/>
      <c r="M125" s="39"/>
      <c r="N125" s="55"/>
    </row>
    <row r="126" spans="2:14" ht="14.1" customHeight="1" x14ac:dyDescent="0.2">
      <c r="B126" s="103"/>
      <c r="C126" s="39" t="s">
        <v>122</v>
      </c>
      <c r="D126" s="104"/>
      <c r="E126" s="39"/>
      <c r="F126" s="39"/>
      <c r="G126" s="39"/>
      <c r="H126" s="39"/>
      <c r="I126" s="39"/>
      <c r="J126" s="39"/>
      <c r="K126" s="39"/>
      <c r="L126" s="39"/>
      <c r="M126" s="39"/>
      <c r="N126" s="55"/>
    </row>
    <row r="127" spans="2:14" ht="14.1" customHeight="1" x14ac:dyDescent="0.2">
      <c r="B127" s="105"/>
      <c r="C127" s="39" t="s">
        <v>123</v>
      </c>
      <c r="D127" s="39"/>
      <c r="E127" s="39"/>
      <c r="F127" s="39"/>
      <c r="G127" s="39"/>
      <c r="H127" s="39"/>
      <c r="I127" s="39"/>
      <c r="J127" s="39"/>
      <c r="K127" s="39"/>
      <c r="L127" s="39"/>
      <c r="M127" s="39"/>
      <c r="N127" s="55"/>
    </row>
    <row r="128" spans="2:14" ht="14.1" customHeight="1" x14ac:dyDescent="0.2">
      <c r="B128" s="105"/>
      <c r="C128" s="39" t="s">
        <v>119</v>
      </c>
      <c r="D128" s="39"/>
      <c r="E128" s="39"/>
      <c r="F128" s="39"/>
      <c r="G128" s="39"/>
      <c r="H128" s="39"/>
      <c r="I128" s="39"/>
      <c r="J128" s="39"/>
      <c r="K128" s="39"/>
      <c r="L128" s="39"/>
      <c r="M128" s="39"/>
      <c r="N128" s="55"/>
    </row>
    <row r="129" spans="2:14" ht="14.1" customHeight="1" x14ac:dyDescent="0.2">
      <c r="B129" s="105"/>
      <c r="C129" s="39" t="s">
        <v>87</v>
      </c>
      <c r="D129" s="39"/>
      <c r="E129" s="39"/>
      <c r="F129" s="39"/>
      <c r="G129" s="39"/>
      <c r="H129" s="39"/>
      <c r="I129" s="39"/>
      <c r="J129" s="39"/>
      <c r="K129" s="39"/>
      <c r="L129" s="39"/>
      <c r="M129" s="39"/>
      <c r="N129" s="55"/>
    </row>
    <row r="130" spans="2:14" ht="14.1" customHeight="1" x14ac:dyDescent="0.2">
      <c r="B130" s="105"/>
      <c r="C130" s="39" t="s">
        <v>88</v>
      </c>
      <c r="D130" s="39"/>
      <c r="E130" s="39"/>
      <c r="F130" s="39"/>
      <c r="G130" s="39"/>
      <c r="H130" s="39"/>
      <c r="I130" s="39"/>
      <c r="J130" s="39"/>
      <c r="K130" s="39"/>
      <c r="L130" s="39"/>
      <c r="M130" s="39"/>
      <c r="N130" s="55"/>
    </row>
    <row r="131" spans="2:14" ht="14.1" customHeight="1" x14ac:dyDescent="0.2">
      <c r="B131" s="105"/>
      <c r="C131" s="39" t="s">
        <v>78</v>
      </c>
      <c r="D131" s="39"/>
      <c r="E131" s="39"/>
      <c r="F131" s="39"/>
      <c r="G131" s="39"/>
      <c r="H131" s="39"/>
      <c r="I131" s="39"/>
      <c r="J131" s="39"/>
      <c r="K131" s="39"/>
      <c r="L131" s="39"/>
      <c r="M131" s="39"/>
      <c r="N131" s="55"/>
    </row>
    <row r="132" spans="2:14" ht="14.1" customHeight="1" x14ac:dyDescent="0.2">
      <c r="B132" s="105"/>
      <c r="C132" s="39" t="s">
        <v>128</v>
      </c>
      <c r="D132" s="39"/>
      <c r="E132" s="39"/>
      <c r="F132" s="39"/>
      <c r="G132" s="39"/>
      <c r="H132" s="39"/>
      <c r="I132" s="39"/>
      <c r="J132" s="39"/>
      <c r="K132" s="39"/>
      <c r="L132" s="39"/>
      <c r="M132" s="39"/>
      <c r="N132" s="55"/>
    </row>
    <row r="133" spans="2:14" ht="14.1" customHeight="1" x14ac:dyDescent="0.2">
      <c r="B133" s="105"/>
      <c r="C133" s="39" t="s">
        <v>124</v>
      </c>
      <c r="D133" s="39"/>
      <c r="E133" s="39"/>
      <c r="F133" s="39"/>
      <c r="G133" s="39"/>
      <c r="H133" s="39"/>
      <c r="I133" s="39"/>
      <c r="J133" s="39"/>
      <c r="K133" s="39"/>
      <c r="L133" s="39"/>
      <c r="M133" s="39"/>
      <c r="N133" s="55"/>
    </row>
    <row r="134" spans="2:14" ht="14.1" customHeight="1" x14ac:dyDescent="0.2">
      <c r="B134" s="105"/>
      <c r="C134" s="39" t="s">
        <v>125</v>
      </c>
      <c r="D134" s="39"/>
      <c r="E134" s="39"/>
      <c r="F134" s="39"/>
      <c r="G134" s="39"/>
      <c r="H134" s="39"/>
      <c r="I134" s="39"/>
      <c r="J134" s="39"/>
      <c r="K134" s="39"/>
      <c r="L134" s="39"/>
      <c r="M134" s="39"/>
      <c r="N134" s="55"/>
    </row>
    <row r="135" spans="2:14" ht="14.1" customHeight="1" x14ac:dyDescent="0.2">
      <c r="B135" s="105"/>
      <c r="C135" s="39" t="s">
        <v>126</v>
      </c>
      <c r="D135" s="39"/>
      <c r="E135" s="39"/>
      <c r="F135" s="39"/>
      <c r="G135" s="39"/>
      <c r="H135" s="39"/>
      <c r="I135" s="39"/>
      <c r="J135" s="39"/>
      <c r="K135" s="39"/>
      <c r="L135" s="39"/>
      <c r="M135" s="39"/>
      <c r="N135" s="55"/>
    </row>
    <row r="136" spans="2:14" ht="14.1" customHeight="1" x14ac:dyDescent="0.2">
      <c r="B136" s="105"/>
      <c r="C136" s="39" t="s">
        <v>115</v>
      </c>
      <c r="D136" s="39"/>
      <c r="E136" s="39"/>
      <c r="F136" s="39"/>
      <c r="G136" s="39"/>
      <c r="H136" s="39"/>
      <c r="I136" s="39"/>
      <c r="J136" s="39"/>
      <c r="K136" s="39"/>
      <c r="L136" s="39"/>
      <c r="M136" s="39"/>
      <c r="N136" s="55"/>
    </row>
    <row r="137" spans="2:14" ht="14.1" customHeight="1" x14ac:dyDescent="0.2">
      <c r="B137" s="105"/>
      <c r="C137" s="39" t="s">
        <v>127</v>
      </c>
      <c r="D137" s="39"/>
      <c r="E137" s="39"/>
      <c r="F137" s="39"/>
      <c r="G137" s="39"/>
      <c r="H137" s="39"/>
      <c r="I137" s="39"/>
      <c r="J137" s="39"/>
      <c r="K137" s="39"/>
      <c r="L137" s="39"/>
      <c r="M137" s="39"/>
      <c r="N137" s="55"/>
    </row>
    <row r="138" spans="2:14" ht="14.1" customHeight="1" x14ac:dyDescent="0.2">
      <c r="B138" s="105"/>
      <c r="C138" s="39" t="s">
        <v>188</v>
      </c>
      <c r="D138" s="39"/>
      <c r="E138" s="39"/>
      <c r="F138" s="39"/>
      <c r="G138" s="39"/>
      <c r="H138" s="39"/>
      <c r="I138" s="39"/>
      <c r="J138" s="39"/>
      <c r="K138" s="39"/>
      <c r="L138" s="39"/>
      <c r="M138" s="39"/>
      <c r="N138" s="55"/>
    </row>
    <row r="139" spans="2:14" ht="14.1" customHeight="1" x14ac:dyDescent="0.2">
      <c r="B139" s="105"/>
      <c r="C139" s="39" t="s">
        <v>121</v>
      </c>
      <c r="D139" s="39"/>
      <c r="E139" s="39"/>
      <c r="F139" s="39"/>
      <c r="G139" s="39"/>
      <c r="H139" s="39"/>
      <c r="I139" s="39"/>
      <c r="J139" s="39"/>
      <c r="K139" s="39"/>
      <c r="L139" s="39"/>
      <c r="M139" s="39"/>
      <c r="N139" s="55"/>
    </row>
    <row r="140" spans="2:14" x14ac:dyDescent="0.2">
      <c r="B140" s="106"/>
      <c r="C140" s="39" t="s">
        <v>134</v>
      </c>
      <c r="N140" s="63"/>
    </row>
    <row r="141" spans="2:14" x14ac:dyDescent="0.2">
      <c r="B141" s="106"/>
      <c r="C141" s="39" t="s">
        <v>130</v>
      </c>
      <c r="N141" s="63"/>
    </row>
    <row r="142" spans="2:14" ht="14.1" customHeight="1" x14ac:dyDescent="0.2">
      <c r="B142" s="105"/>
      <c r="C142" s="39" t="s">
        <v>104</v>
      </c>
      <c r="D142" s="39"/>
      <c r="E142" s="39"/>
      <c r="F142" s="39"/>
      <c r="G142" s="39"/>
      <c r="H142" s="39"/>
      <c r="I142" s="39"/>
      <c r="J142" s="39"/>
      <c r="K142" s="39"/>
      <c r="L142" s="39"/>
      <c r="M142" s="39"/>
      <c r="N142" s="55"/>
    </row>
    <row r="143" spans="2:14" ht="18" customHeight="1" x14ac:dyDescent="0.2">
      <c r="B143" s="105"/>
      <c r="C143" s="39" t="s">
        <v>60</v>
      </c>
      <c r="D143" s="39"/>
      <c r="E143" s="39"/>
      <c r="F143" s="39"/>
      <c r="G143" s="39"/>
      <c r="H143" s="39"/>
      <c r="I143" s="39"/>
      <c r="J143" s="39"/>
      <c r="K143" s="39"/>
      <c r="L143" s="39"/>
      <c r="M143" s="39"/>
      <c r="N143" s="55"/>
    </row>
    <row r="144" spans="2:14" x14ac:dyDescent="0.2">
      <c r="B144" s="106"/>
      <c r="C144" s="39" t="s">
        <v>120</v>
      </c>
      <c r="N144" s="63"/>
    </row>
    <row r="145" spans="2:14" x14ac:dyDescent="0.2">
      <c r="B145" s="106"/>
      <c r="C145" s="39" t="s">
        <v>139</v>
      </c>
      <c r="N145" s="63"/>
    </row>
    <row r="146" spans="2:14" ht="13.8" thickBot="1" x14ac:dyDescent="0.25">
      <c r="B146" s="107"/>
      <c r="C146" s="40" t="s">
        <v>131</v>
      </c>
      <c r="D146" s="61"/>
      <c r="E146" s="61"/>
      <c r="F146" s="61"/>
      <c r="G146" s="61"/>
      <c r="H146" s="61"/>
      <c r="I146" s="61"/>
      <c r="J146" s="61"/>
      <c r="K146" s="61"/>
      <c r="L146" s="61"/>
      <c r="M146" s="61"/>
      <c r="N146" s="62"/>
    </row>
  </sheetData>
  <mergeCells count="27">
    <mergeCell ref="D9:F9"/>
    <mergeCell ref="D4:G4"/>
    <mergeCell ref="D5:G5"/>
    <mergeCell ref="D6:G6"/>
    <mergeCell ref="D7:F7"/>
    <mergeCell ref="D8:F8"/>
    <mergeCell ref="G109:H109"/>
    <mergeCell ref="G10:H10"/>
    <mergeCell ref="C93:D93"/>
    <mergeCell ref="D100:G100"/>
    <mergeCell ref="D101:G101"/>
    <mergeCell ref="B102:I102"/>
    <mergeCell ref="B103:D103"/>
    <mergeCell ref="G103:H103"/>
    <mergeCell ref="G104:H104"/>
    <mergeCell ref="G105:H105"/>
    <mergeCell ref="G106:H106"/>
    <mergeCell ref="G107:H107"/>
    <mergeCell ref="G108:H108"/>
    <mergeCell ref="G121:H121"/>
    <mergeCell ref="B122:D122"/>
    <mergeCell ref="G110:H110"/>
    <mergeCell ref="G111:H111"/>
    <mergeCell ref="B112:D112"/>
    <mergeCell ref="G112:H112"/>
    <mergeCell ref="G114:H114"/>
    <mergeCell ref="G117:H117"/>
  </mergeCells>
  <phoneticPr fontId="23"/>
  <conditionalFormatting sqref="O11:O95">
    <cfRule type="expression" dxfId="2"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4"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00000"/>
  </sheetPr>
  <dimension ref="B1:AC147"/>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231</v>
      </c>
      <c r="L5" s="29" t="str">
        <f>K5</f>
        <v>2022.5.23</v>
      </c>
      <c r="M5" s="29" t="str">
        <f>K5</f>
        <v>2022.5.23</v>
      </c>
      <c r="N5" s="113" t="str">
        <f>K5</f>
        <v>2022.5.23</v>
      </c>
    </row>
    <row r="6" spans="2:24" ht="18" customHeight="1" x14ac:dyDescent="0.2">
      <c r="B6" s="68"/>
      <c r="C6" s="123"/>
      <c r="D6" s="149" t="s">
        <v>3</v>
      </c>
      <c r="E6" s="149"/>
      <c r="F6" s="149"/>
      <c r="G6" s="149"/>
      <c r="H6" s="123"/>
      <c r="I6" s="123"/>
      <c r="J6" s="69"/>
      <c r="K6" s="108">
        <v>0.46597222222222223</v>
      </c>
      <c r="L6" s="108">
        <v>0.39374999999999999</v>
      </c>
      <c r="M6" s="108">
        <v>0.49027777777777781</v>
      </c>
      <c r="N6" s="109">
        <v>0.5180555555555556</v>
      </c>
    </row>
    <row r="7" spans="2:24" ht="18" customHeight="1" x14ac:dyDescent="0.2">
      <c r="B7" s="68"/>
      <c r="C7" s="123"/>
      <c r="D7" s="149" t="s">
        <v>4</v>
      </c>
      <c r="E7" s="150"/>
      <c r="F7" s="150"/>
      <c r="G7" s="70" t="s">
        <v>5</v>
      </c>
      <c r="H7" s="123"/>
      <c r="I7" s="123"/>
      <c r="J7" s="69"/>
      <c r="K7" s="110">
        <v>2.2000000000000002</v>
      </c>
      <c r="L7" s="110">
        <v>1.7</v>
      </c>
      <c r="M7" s="110">
        <v>1.74</v>
      </c>
      <c r="N7" s="111">
        <v>1.64</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c r="L11" s="20" t="s">
        <v>151</v>
      </c>
      <c r="M11" s="20" t="s">
        <v>149</v>
      </c>
      <c r="N11" s="21" t="s">
        <v>151</v>
      </c>
      <c r="P11" t="s">
        <v>14</v>
      </c>
      <c r="Q11">
        <f t="shared" ref="Q11:T14" si="0">IF(K11="",0,VALUE(MID(K11,2,LEN(K11)-2)))</f>
        <v>0</v>
      </c>
      <c r="R11">
        <f t="shared" si="0"/>
        <v>25</v>
      </c>
      <c r="S11" t="e">
        <f t="shared" si="0"/>
        <v>#VALUE!</v>
      </c>
      <c r="T11">
        <f t="shared" si="0"/>
        <v>25</v>
      </c>
      <c r="U11">
        <f t="shared" ref="U11:X23" si="1">IF(K11="＋",0,IF(K11="(＋)",0,ABS(K11)))</f>
        <v>0</v>
      </c>
      <c r="V11">
        <f t="shared" si="1"/>
        <v>25</v>
      </c>
      <c r="W11">
        <f t="shared" si="1"/>
        <v>0</v>
      </c>
      <c r="X11">
        <f t="shared" si="1"/>
        <v>25</v>
      </c>
    </row>
    <row r="12" spans="2:24" ht="13.5" customHeight="1" x14ac:dyDescent="0.2">
      <c r="B12" s="1">
        <f t="shared" ref="B12:B75" si="2">B11+1</f>
        <v>2</v>
      </c>
      <c r="C12" s="3"/>
      <c r="D12" s="6"/>
      <c r="E12" s="123"/>
      <c r="F12" s="123" t="s">
        <v>191</v>
      </c>
      <c r="G12" s="123"/>
      <c r="H12" s="123"/>
      <c r="I12" s="123"/>
      <c r="J12" s="123"/>
      <c r="K12" s="20" t="s">
        <v>151</v>
      </c>
      <c r="L12" s="20" t="s">
        <v>151</v>
      </c>
      <c r="M12" s="20" t="s">
        <v>150</v>
      </c>
      <c r="N12" s="21" t="s">
        <v>149</v>
      </c>
      <c r="P12" t="s">
        <v>14</v>
      </c>
      <c r="Q12">
        <f>IF(K12="",0,VALUE(MID(K12,2,LEN(K12)-2)))</f>
        <v>25</v>
      </c>
      <c r="R12">
        <f t="shared" si="0"/>
        <v>25</v>
      </c>
      <c r="S12">
        <f t="shared" si="0"/>
        <v>50</v>
      </c>
      <c r="T12" t="e">
        <f t="shared" si="0"/>
        <v>#VALUE!</v>
      </c>
      <c r="U12">
        <f>IF(K12="＋",0,IF(K12="(＋)",0,ABS(K12)))</f>
        <v>25</v>
      </c>
      <c r="V12">
        <f t="shared" si="1"/>
        <v>25</v>
      </c>
      <c r="W12">
        <f t="shared" si="1"/>
        <v>50</v>
      </c>
      <c r="X12">
        <f t="shared" si="1"/>
        <v>0</v>
      </c>
    </row>
    <row r="13" spans="2:24" ht="13.95" customHeight="1" x14ac:dyDescent="0.2">
      <c r="B13" s="1">
        <f t="shared" si="2"/>
        <v>3</v>
      </c>
      <c r="C13" s="3"/>
      <c r="D13" s="6"/>
      <c r="E13" s="123"/>
      <c r="F13" s="123" t="s">
        <v>194</v>
      </c>
      <c r="G13" s="123"/>
      <c r="H13" s="123"/>
      <c r="I13" s="123"/>
      <c r="J13" s="123"/>
      <c r="K13" s="20" t="s">
        <v>151</v>
      </c>
      <c r="L13" s="20" t="s">
        <v>151</v>
      </c>
      <c r="M13" s="20" t="s">
        <v>232</v>
      </c>
      <c r="N13" s="21" t="s">
        <v>151</v>
      </c>
      <c r="P13" t="s">
        <v>14</v>
      </c>
      <c r="Q13">
        <f>IF(K13="",0,VALUE(MID(K13,2,LEN(K13)-2)))</f>
        <v>25</v>
      </c>
      <c r="R13">
        <f t="shared" si="0"/>
        <v>25</v>
      </c>
      <c r="S13">
        <f t="shared" si="0"/>
        <v>75</v>
      </c>
      <c r="T13">
        <f t="shared" si="0"/>
        <v>25</v>
      </c>
      <c r="U13">
        <f>IF(K13="＋",0,IF(K13="(＋)",0,ABS(K13)))</f>
        <v>25</v>
      </c>
      <c r="V13">
        <f t="shared" si="1"/>
        <v>25</v>
      </c>
      <c r="W13">
        <f t="shared" si="1"/>
        <v>75</v>
      </c>
      <c r="X13">
        <f t="shared" si="1"/>
        <v>25</v>
      </c>
    </row>
    <row r="14" spans="2:24" ht="13.5" customHeight="1" x14ac:dyDescent="0.2">
      <c r="B14" s="1">
        <f t="shared" si="2"/>
        <v>4</v>
      </c>
      <c r="C14" s="3"/>
      <c r="D14" s="6"/>
      <c r="E14" s="123"/>
      <c r="F14" s="123" t="s">
        <v>196</v>
      </c>
      <c r="G14" s="123"/>
      <c r="H14" s="123"/>
      <c r="I14" s="123"/>
      <c r="J14" s="123"/>
      <c r="K14" s="20"/>
      <c r="L14" s="20"/>
      <c r="M14" s="20" t="s">
        <v>151</v>
      </c>
      <c r="N14" s="21"/>
      <c r="P14" t="s">
        <v>14</v>
      </c>
      <c r="Q14">
        <f>IF(K14="",0,VALUE(MID(K14,2,LEN(K14)-2)))</f>
        <v>0</v>
      </c>
      <c r="R14">
        <f t="shared" si="0"/>
        <v>0</v>
      </c>
      <c r="S14">
        <f t="shared" si="0"/>
        <v>25</v>
      </c>
      <c r="T14">
        <f t="shared" si="0"/>
        <v>0</v>
      </c>
      <c r="U14">
        <f t="shared" si="1"/>
        <v>0</v>
      </c>
      <c r="V14">
        <f t="shared" si="1"/>
        <v>0</v>
      </c>
      <c r="W14">
        <f t="shared" si="1"/>
        <v>25</v>
      </c>
      <c r="X14">
        <f t="shared" si="1"/>
        <v>0</v>
      </c>
    </row>
    <row r="15" spans="2:24" ht="13.95" customHeight="1" x14ac:dyDescent="0.2">
      <c r="B15" s="1">
        <f t="shared" si="2"/>
        <v>5</v>
      </c>
      <c r="C15" s="3"/>
      <c r="D15" s="6"/>
      <c r="E15" s="123"/>
      <c r="F15" s="123" t="s">
        <v>197</v>
      </c>
      <c r="G15" s="123"/>
      <c r="H15" s="123"/>
      <c r="I15" s="123"/>
      <c r="J15" s="123"/>
      <c r="K15" s="20" t="s">
        <v>232</v>
      </c>
      <c r="L15" s="20" t="s">
        <v>233</v>
      </c>
      <c r="M15" s="20" t="s">
        <v>234</v>
      </c>
      <c r="N15" s="21" t="s">
        <v>235</v>
      </c>
      <c r="P15" s="81" t="s">
        <v>15</v>
      </c>
      <c r="Q15" t="str">
        <f>K15</f>
        <v>(75)</v>
      </c>
      <c r="R15" t="str">
        <f>L15</f>
        <v>(200)</v>
      </c>
      <c r="S15" t="str">
        <f>M15</f>
        <v>(725)</v>
      </c>
      <c r="T15" t="str">
        <f>N15</f>
        <v>(300)</v>
      </c>
      <c r="U15">
        <f t="shared" si="1"/>
        <v>75</v>
      </c>
      <c r="V15">
        <f>IF(L15="＋",0,IF(L15="(＋)",0,ABS(L15)))</f>
        <v>200</v>
      </c>
      <c r="W15">
        <f t="shared" si="1"/>
        <v>725</v>
      </c>
      <c r="X15">
        <f t="shared" si="1"/>
        <v>300</v>
      </c>
    </row>
    <row r="16" spans="2:24" ht="13.95" customHeight="1" x14ac:dyDescent="0.2">
      <c r="B16" s="1">
        <f t="shared" si="2"/>
        <v>6</v>
      </c>
      <c r="C16" s="3"/>
      <c r="D16" s="6"/>
      <c r="E16" s="123"/>
      <c r="F16" s="123" t="s">
        <v>202</v>
      </c>
      <c r="G16" s="123"/>
      <c r="H16" s="123"/>
      <c r="I16" s="123"/>
      <c r="J16" s="123"/>
      <c r="K16" s="20"/>
      <c r="L16" s="20"/>
      <c r="M16" s="20"/>
      <c r="N16" s="21" t="s">
        <v>236</v>
      </c>
      <c r="P16" t="s">
        <v>14</v>
      </c>
      <c r="Q16">
        <f>IF(K16="",0,VALUE(MID(K16,2,LEN(K16)-2)))</f>
        <v>0</v>
      </c>
      <c r="R16">
        <f>IF(L16="",0,VALUE(MID(L16,2,LEN(L16)-2)))</f>
        <v>0</v>
      </c>
      <c r="S16">
        <f>IF(M16="",0,VALUE(MID(M16,2,LEN(M16)-2)))</f>
        <v>0</v>
      </c>
      <c r="T16">
        <f>IF(N16="",0,VALUE(MID(N16,2,LEN(N16)-2)))</f>
        <v>0</v>
      </c>
      <c r="U16">
        <f>IF(K16="＋",0,IF(K16="(＋)",0,ABS(K16)))</f>
        <v>0</v>
      </c>
      <c r="V16">
        <f>IF(L16="＋",0,IF(L16="(＋)",0,ABS(L16)))</f>
        <v>0</v>
      </c>
      <c r="W16">
        <f>IF(M16="＋",0,IF(M16="(＋)",0,ABS(M16)))</f>
        <v>0</v>
      </c>
      <c r="X16">
        <f>IF(N16="＋",0,IF(N16="(＋)",0,ABS(N16)))</f>
        <v>400</v>
      </c>
    </row>
    <row r="17" spans="2:24" ht="13.5" customHeight="1" x14ac:dyDescent="0.2">
      <c r="B17" s="1">
        <f t="shared" si="2"/>
        <v>7</v>
      </c>
      <c r="C17" s="3"/>
      <c r="D17" s="6"/>
      <c r="E17" s="123"/>
      <c r="F17" s="123" t="s">
        <v>204</v>
      </c>
      <c r="G17" s="123"/>
      <c r="H17" s="123"/>
      <c r="I17" s="123"/>
      <c r="J17" s="123"/>
      <c r="K17" s="20"/>
      <c r="L17" s="20"/>
      <c r="M17" s="20"/>
      <c r="N17" s="21" t="s">
        <v>148</v>
      </c>
      <c r="P17" t="s">
        <v>14</v>
      </c>
      <c r="Q17">
        <f t="shared" ref="Q17:T20" si="3">IF(K17="",0,VALUE(MID(K17,2,LEN(K17)-2)))</f>
        <v>0</v>
      </c>
      <c r="R17">
        <f t="shared" si="3"/>
        <v>0</v>
      </c>
      <c r="S17">
        <f t="shared" si="3"/>
        <v>0</v>
      </c>
      <c r="T17" t="e">
        <f t="shared" si="3"/>
        <v>#VALUE!</v>
      </c>
      <c r="U17">
        <f t="shared" si="1"/>
        <v>0</v>
      </c>
      <c r="V17">
        <f t="shared" si="1"/>
        <v>0</v>
      </c>
      <c r="W17">
        <f t="shared" si="1"/>
        <v>0</v>
      </c>
      <c r="X17">
        <f t="shared" si="1"/>
        <v>0</v>
      </c>
    </row>
    <row r="18" spans="2:24" ht="13.95" customHeight="1" x14ac:dyDescent="0.2">
      <c r="B18" s="1">
        <f t="shared" si="2"/>
        <v>8</v>
      </c>
      <c r="C18" s="3"/>
      <c r="D18" s="6"/>
      <c r="E18" s="123"/>
      <c r="F18" s="123" t="s">
        <v>140</v>
      </c>
      <c r="G18" s="123"/>
      <c r="H18" s="123"/>
      <c r="I18" s="123"/>
      <c r="J18" s="123"/>
      <c r="K18" s="20" t="s">
        <v>237</v>
      </c>
      <c r="L18" s="20" t="s">
        <v>168</v>
      </c>
      <c r="M18" s="20" t="s">
        <v>238</v>
      </c>
      <c r="N18" s="21" t="s">
        <v>233</v>
      </c>
      <c r="P18" t="s">
        <v>14</v>
      </c>
      <c r="Q18">
        <f t="shared" si="3"/>
        <v>175</v>
      </c>
      <c r="R18">
        <f t="shared" si="3"/>
        <v>225</v>
      </c>
      <c r="S18">
        <f t="shared" si="3"/>
        <v>600</v>
      </c>
      <c r="T18">
        <f t="shared" si="3"/>
        <v>200</v>
      </c>
      <c r="U18">
        <f t="shared" si="1"/>
        <v>175</v>
      </c>
      <c r="V18">
        <f t="shared" si="1"/>
        <v>225</v>
      </c>
      <c r="W18">
        <f t="shared" si="1"/>
        <v>600</v>
      </c>
      <c r="X18">
        <f t="shared" si="1"/>
        <v>200</v>
      </c>
    </row>
    <row r="19" spans="2:24" ht="13.5" customHeight="1" x14ac:dyDescent="0.2">
      <c r="B19" s="1">
        <f t="shared" si="2"/>
        <v>9</v>
      </c>
      <c r="C19" s="3"/>
      <c r="D19" s="6"/>
      <c r="E19" s="123"/>
      <c r="F19" s="123" t="s">
        <v>208</v>
      </c>
      <c r="G19" s="123"/>
      <c r="H19" s="123"/>
      <c r="I19" s="123"/>
      <c r="J19" s="123"/>
      <c r="K19" s="20" t="s">
        <v>150</v>
      </c>
      <c r="L19" s="20" t="s">
        <v>150</v>
      </c>
      <c r="M19" s="20" t="s">
        <v>150</v>
      </c>
      <c r="N19" s="21" t="s">
        <v>151</v>
      </c>
      <c r="Q19">
        <f t="shared" si="3"/>
        <v>50</v>
      </c>
      <c r="R19">
        <f t="shared" si="3"/>
        <v>50</v>
      </c>
      <c r="S19">
        <f t="shared" si="3"/>
        <v>50</v>
      </c>
      <c r="T19">
        <f t="shared" si="3"/>
        <v>25</v>
      </c>
      <c r="U19">
        <f t="shared" si="1"/>
        <v>50</v>
      </c>
      <c r="V19">
        <f t="shared" si="1"/>
        <v>50</v>
      </c>
      <c r="W19">
        <f t="shared" si="1"/>
        <v>50</v>
      </c>
      <c r="X19">
        <f t="shared" si="1"/>
        <v>25</v>
      </c>
    </row>
    <row r="20" spans="2:24" ht="13.5" customHeight="1" x14ac:dyDescent="0.2">
      <c r="B20" s="1">
        <f t="shared" si="2"/>
        <v>10</v>
      </c>
      <c r="C20" s="3"/>
      <c r="D20" s="6"/>
      <c r="E20" s="123"/>
      <c r="F20" s="123" t="s">
        <v>239</v>
      </c>
      <c r="G20" s="131"/>
      <c r="H20" s="123"/>
      <c r="I20" s="123"/>
      <c r="J20" s="123"/>
      <c r="K20" s="20"/>
      <c r="L20" s="20"/>
      <c r="M20" s="20"/>
      <c r="N20" s="21" t="s">
        <v>149</v>
      </c>
      <c r="Q20">
        <f t="shared" si="3"/>
        <v>0</v>
      </c>
      <c r="R20">
        <f>IF(L20="",0,VALUE(MID(L20,2,LEN(L20)-2)))</f>
        <v>0</v>
      </c>
      <c r="S20">
        <f>IF(M20="",0,VALUE(MID(M20,2,LEN(M20)-2)))</f>
        <v>0</v>
      </c>
      <c r="T20" t="e">
        <f>IF(N20="",0,VALUE(MID(N20,2,LEN(N20)-2)))</f>
        <v>#VALUE!</v>
      </c>
      <c r="U20">
        <f>IF(K20="＋",0,IF(K20="(＋)",0,ABS(K20)))</f>
        <v>0</v>
      </c>
      <c r="V20">
        <f>IF(L20="＋",0,IF(L20="(＋)",0,ABS(L20)))</f>
        <v>0</v>
      </c>
      <c r="W20">
        <f>IF(M20="＋",0,IF(M20="(＋)",0,ABS(M20)))</f>
        <v>0</v>
      </c>
      <c r="X20">
        <f>IF(N20="＋",0,IF(N20="(＋)",0,ABS(N20)))</f>
        <v>0</v>
      </c>
    </row>
    <row r="21" spans="2:24" ht="13.95" customHeight="1" x14ac:dyDescent="0.2">
      <c r="B21" s="1">
        <f t="shared" si="2"/>
        <v>11</v>
      </c>
      <c r="C21" s="3"/>
      <c r="D21" s="6"/>
      <c r="E21" s="123"/>
      <c r="F21" s="123" t="s">
        <v>116</v>
      </c>
      <c r="G21" s="123"/>
      <c r="H21" s="123"/>
      <c r="I21" s="123"/>
      <c r="J21" s="123"/>
      <c r="K21" s="20"/>
      <c r="L21" s="20"/>
      <c r="M21" s="20"/>
      <c r="N21" s="21" t="s">
        <v>149</v>
      </c>
      <c r="P21" s="81" t="s">
        <v>15</v>
      </c>
      <c r="Q21">
        <f>K21</f>
        <v>0</v>
      </c>
      <c r="R21">
        <f>L21</f>
        <v>0</v>
      </c>
      <c r="S21">
        <f>M21</f>
        <v>0</v>
      </c>
      <c r="T21" t="str">
        <f>N21</f>
        <v>(＋)</v>
      </c>
      <c r="U21">
        <f t="shared" si="1"/>
        <v>0</v>
      </c>
      <c r="V21">
        <f t="shared" si="1"/>
        <v>0</v>
      </c>
      <c r="W21">
        <f t="shared" si="1"/>
        <v>0</v>
      </c>
      <c r="X21">
        <f t="shared" si="1"/>
        <v>0</v>
      </c>
    </row>
    <row r="22" spans="2:24" ht="13.5" customHeight="1" x14ac:dyDescent="0.2">
      <c r="B22" s="1">
        <f t="shared" si="2"/>
        <v>12</v>
      </c>
      <c r="C22" s="3"/>
      <c r="D22" s="6"/>
      <c r="E22" s="123"/>
      <c r="F22" s="123" t="s">
        <v>109</v>
      </c>
      <c r="G22" s="123"/>
      <c r="H22" s="123"/>
      <c r="I22" s="123"/>
      <c r="J22" s="123"/>
      <c r="K22" s="20" t="s">
        <v>151</v>
      </c>
      <c r="L22" s="20" t="s">
        <v>232</v>
      </c>
      <c r="M22" s="20" t="s">
        <v>240</v>
      </c>
      <c r="N22" s="21" t="s">
        <v>167</v>
      </c>
      <c r="U22">
        <f t="shared" si="1"/>
        <v>25</v>
      </c>
      <c r="V22">
        <f t="shared" si="1"/>
        <v>75</v>
      </c>
      <c r="W22">
        <f t="shared" si="1"/>
        <v>250</v>
      </c>
      <c r="X22">
        <f t="shared" si="1"/>
        <v>125</v>
      </c>
    </row>
    <row r="23" spans="2:24" ht="13.5" customHeight="1" x14ac:dyDescent="0.2">
      <c r="B23" s="1">
        <f t="shared" si="2"/>
        <v>13</v>
      </c>
      <c r="C23" s="3"/>
      <c r="D23" s="6"/>
      <c r="E23" s="123"/>
      <c r="F23" s="123" t="s">
        <v>108</v>
      </c>
      <c r="G23" s="123"/>
      <c r="H23" s="123"/>
      <c r="I23" s="123"/>
      <c r="J23" s="123"/>
      <c r="K23" s="20"/>
      <c r="L23" s="20" t="s">
        <v>150</v>
      </c>
      <c r="M23" s="20" t="s">
        <v>151</v>
      </c>
      <c r="N23" s="21" t="s">
        <v>232</v>
      </c>
      <c r="P23" t="s">
        <v>14</v>
      </c>
      <c r="Q23">
        <f t="shared" ref="Q23:T23" si="4">IF(K23="",0,VALUE(MID(K23,2,LEN(K23)-2)))</f>
        <v>0</v>
      </c>
      <c r="R23" t="e">
        <f>IF(#REF!="",0,VALUE(MID(#REF!,2,LEN(#REF!)-2)))</f>
        <v>#REF!</v>
      </c>
      <c r="S23">
        <f t="shared" si="4"/>
        <v>25</v>
      </c>
      <c r="T23">
        <f t="shared" si="4"/>
        <v>75</v>
      </c>
      <c r="U23">
        <f t="shared" si="1"/>
        <v>0</v>
      </c>
      <c r="V23">
        <f t="shared" si="1"/>
        <v>50</v>
      </c>
      <c r="W23">
        <f t="shared" si="1"/>
        <v>25</v>
      </c>
      <c r="X23">
        <f t="shared" si="1"/>
        <v>75</v>
      </c>
    </row>
    <row r="24" spans="2:24" ht="13.5" customHeight="1" x14ac:dyDescent="0.2">
      <c r="B24" s="1">
        <f t="shared" si="2"/>
        <v>14</v>
      </c>
      <c r="C24" s="2" t="s">
        <v>24</v>
      </c>
      <c r="D24" s="2" t="s">
        <v>25</v>
      </c>
      <c r="E24" s="123"/>
      <c r="F24" s="123" t="s">
        <v>107</v>
      </c>
      <c r="G24" s="123"/>
      <c r="H24" s="123"/>
      <c r="I24" s="123"/>
      <c r="J24" s="123"/>
      <c r="K24" s="24">
        <v>19750</v>
      </c>
      <c r="L24" s="24">
        <v>2500</v>
      </c>
      <c r="M24" s="24">
        <v>2000</v>
      </c>
      <c r="N24" s="115">
        <v>375</v>
      </c>
      <c r="P24" s="81"/>
    </row>
    <row r="25" spans="2:24" ht="13.5" customHeight="1" x14ac:dyDescent="0.2">
      <c r="B25" s="1">
        <f t="shared" si="2"/>
        <v>15</v>
      </c>
      <c r="C25" s="2" t="s">
        <v>26</v>
      </c>
      <c r="D25" s="2" t="s">
        <v>27</v>
      </c>
      <c r="E25" s="123"/>
      <c r="F25" s="123" t="s">
        <v>95</v>
      </c>
      <c r="G25" s="123"/>
      <c r="H25" s="123"/>
      <c r="I25" s="123"/>
      <c r="J25" s="123"/>
      <c r="K25" s="24">
        <v>100</v>
      </c>
      <c r="L25" s="24">
        <v>100</v>
      </c>
      <c r="M25" s="24">
        <v>75</v>
      </c>
      <c r="N25" s="115">
        <v>50</v>
      </c>
      <c r="P25" s="81"/>
    </row>
    <row r="26" spans="2:24" ht="14.85" customHeight="1" x14ac:dyDescent="0.2">
      <c r="B26" s="1">
        <f t="shared" si="2"/>
        <v>16</v>
      </c>
      <c r="C26" s="2" t="s">
        <v>85</v>
      </c>
      <c r="D26" s="2" t="s">
        <v>16</v>
      </c>
      <c r="E26" s="123"/>
      <c r="F26" s="123" t="s">
        <v>137</v>
      </c>
      <c r="G26" s="123"/>
      <c r="H26" s="123"/>
      <c r="I26" s="123"/>
      <c r="J26" s="123"/>
      <c r="K26" s="24" t="s">
        <v>148</v>
      </c>
      <c r="L26" s="24">
        <v>125</v>
      </c>
      <c r="M26" s="24">
        <v>150</v>
      </c>
      <c r="N26" s="115">
        <v>25</v>
      </c>
    </row>
    <row r="27" spans="2:24" ht="13.5" customHeight="1" x14ac:dyDescent="0.2">
      <c r="B27" s="1">
        <f t="shared" si="2"/>
        <v>17</v>
      </c>
      <c r="C27" s="6"/>
      <c r="D27" s="8" t="s">
        <v>210</v>
      </c>
      <c r="E27" s="123"/>
      <c r="F27" s="123" t="s">
        <v>211</v>
      </c>
      <c r="G27" s="123"/>
      <c r="H27" s="123"/>
      <c r="I27" s="123"/>
      <c r="J27" s="123"/>
      <c r="K27" s="24">
        <v>14</v>
      </c>
      <c r="L27" s="24">
        <v>4</v>
      </c>
      <c r="M27" s="24">
        <v>1</v>
      </c>
      <c r="N27" s="115" t="s">
        <v>148</v>
      </c>
      <c r="U27">
        <f>COUNTA(K27)</f>
        <v>1</v>
      </c>
      <c r="V27">
        <f>COUNTA(L27)</f>
        <v>1</v>
      </c>
      <c r="W27">
        <f>COUNTA(M27)</f>
        <v>1</v>
      </c>
      <c r="X27">
        <f>COUNTA(N27)</f>
        <v>1</v>
      </c>
    </row>
    <row r="28" spans="2:24" ht="13.95" customHeight="1" x14ac:dyDescent="0.2">
      <c r="B28" s="1">
        <f t="shared" si="2"/>
        <v>18</v>
      </c>
      <c r="C28" s="6"/>
      <c r="D28" s="2" t="s">
        <v>17</v>
      </c>
      <c r="E28" s="123"/>
      <c r="F28" s="123" t="s">
        <v>212</v>
      </c>
      <c r="G28" s="123"/>
      <c r="H28" s="123"/>
      <c r="I28" s="123"/>
      <c r="J28" s="123"/>
      <c r="K28" s="24">
        <v>75</v>
      </c>
      <c r="L28" s="24">
        <v>75</v>
      </c>
      <c r="M28" s="24">
        <v>175</v>
      </c>
      <c r="N28" s="115">
        <v>150</v>
      </c>
    </row>
    <row r="29" spans="2:24" ht="13.95" customHeight="1" x14ac:dyDescent="0.2">
      <c r="B29" s="1">
        <f t="shared" si="2"/>
        <v>19</v>
      </c>
      <c r="C29" s="6"/>
      <c r="D29" s="6"/>
      <c r="E29" s="123"/>
      <c r="F29" s="123" t="s">
        <v>105</v>
      </c>
      <c r="G29" s="123"/>
      <c r="H29" s="123"/>
      <c r="I29" s="123"/>
      <c r="J29" s="123"/>
      <c r="K29" s="24">
        <v>18</v>
      </c>
      <c r="L29" s="24">
        <v>500</v>
      </c>
      <c r="M29" s="24">
        <v>4</v>
      </c>
      <c r="N29" s="115"/>
    </row>
    <row r="30" spans="2:24" ht="13.5" customHeight="1" x14ac:dyDescent="0.2">
      <c r="B30" s="1">
        <f t="shared" si="2"/>
        <v>20</v>
      </c>
      <c r="C30" s="6"/>
      <c r="D30" s="6"/>
      <c r="E30" s="123"/>
      <c r="F30" s="123" t="s">
        <v>96</v>
      </c>
      <c r="G30" s="123"/>
      <c r="H30" s="123"/>
      <c r="I30" s="123"/>
      <c r="J30" s="123"/>
      <c r="K30" s="24">
        <v>175</v>
      </c>
      <c r="L30" s="24">
        <v>875</v>
      </c>
      <c r="M30" s="24">
        <v>625</v>
      </c>
      <c r="N30" s="115">
        <v>1075</v>
      </c>
    </row>
    <row r="31" spans="2:24" ht="13.5" customHeight="1" x14ac:dyDescent="0.2">
      <c r="B31" s="1">
        <f t="shared" si="2"/>
        <v>21</v>
      </c>
      <c r="C31" s="6"/>
      <c r="D31" s="6"/>
      <c r="E31" s="123"/>
      <c r="F31" s="123" t="s">
        <v>106</v>
      </c>
      <c r="G31" s="123"/>
      <c r="H31" s="123"/>
      <c r="I31" s="123"/>
      <c r="J31" s="123"/>
      <c r="K31" s="24">
        <v>1275</v>
      </c>
      <c r="L31" s="24">
        <v>1025</v>
      </c>
      <c r="M31" s="24">
        <v>1875</v>
      </c>
      <c r="N31" s="115">
        <v>275</v>
      </c>
    </row>
    <row r="32" spans="2:24" ht="13.95" customHeight="1" x14ac:dyDescent="0.2">
      <c r="B32" s="1">
        <f t="shared" si="2"/>
        <v>22</v>
      </c>
      <c r="C32" s="6"/>
      <c r="D32" s="6"/>
      <c r="E32" s="123"/>
      <c r="F32" s="123" t="s">
        <v>97</v>
      </c>
      <c r="G32" s="123"/>
      <c r="H32" s="123"/>
      <c r="I32" s="123"/>
      <c r="J32" s="123"/>
      <c r="K32" s="24">
        <v>325</v>
      </c>
      <c r="L32" s="24">
        <v>4750</v>
      </c>
      <c r="M32" s="24">
        <v>7100</v>
      </c>
      <c r="N32" s="115">
        <v>9900</v>
      </c>
    </row>
    <row r="33" spans="2:25" ht="13.95" customHeight="1" x14ac:dyDescent="0.2">
      <c r="B33" s="1">
        <f t="shared" si="2"/>
        <v>23</v>
      </c>
      <c r="C33" s="6"/>
      <c r="D33" s="6"/>
      <c r="E33" s="123"/>
      <c r="F33" s="123" t="s">
        <v>241</v>
      </c>
      <c r="G33" s="123"/>
      <c r="H33" s="123"/>
      <c r="I33" s="123"/>
      <c r="J33" s="123"/>
      <c r="K33" s="24"/>
      <c r="L33" s="24"/>
      <c r="M33" s="24"/>
      <c r="N33" s="115">
        <v>1</v>
      </c>
    </row>
    <row r="34" spans="2:25" ht="13.95" customHeight="1" x14ac:dyDescent="0.2">
      <c r="B34" s="1">
        <f t="shared" si="2"/>
        <v>24</v>
      </c>
      <c r="C34" s="6"/>
      <c r="D34" s="6"/>
      <c r="E34" s="123"/>
      <c r="F34" s="123" t="s">
        <v>152</v>
      </c>
      <c r="G34" s="123"/>
      <c r="H34" s="123"/>
      <c r="I34" s="123"/>
      <c r="J34" s="123"/>
      <c r="K34" s="24">
        <v>25</v>
      </c>
      <c r="L34" s="24"/>
      <c r="M34" s="24" t="s">
        <v>148</v>
      </c>
      <c r="N34" s="115"/>
    </row>
    <row r="35" spans="2:25" ht="13.5" customHeight="1" x14ac:dyDescent="0.2">
      <c r="B35" s="1">
        <f t="shared" si="2"/>
        <v>25</v>
      </c>
      <c r="C35" s="6"/>
      <c r="D35" s="6"/>
      <c r="E35" s="123"/>
      <c r="F35" s="123" t="s">
        <v>18</v>
      </c>
      <c r="G35" s="123"/>
      <c r="H35" s="123"/>
      <c r="I35" s="123"/>
      <c r="J35" s="123"/>
      <c r="K35" s="24">
        <v>350</v>
      </c>
      <c r="L35" s="24">
        <v>350</v>
      </c>
      <c r="M35" s="24">
        <v>400</v>
      </c>
      <c r="N35" s="115">
        <v>300</v>
      </c>
    </row>
    <row r="36" spans="2:25" ht="13.5" customHeight="1" x14ac:dyDescent="0.2">
      <c r="B36" s="1">
        <f t="shared" si="2"/>
        <v>26</v>
      </c>
      <c r="C36" s="6"/>
      <c r="D36" s="6"/>
      <c r="E36" s="123"/>
      <c r="F36" s="123" t="s">
        <v>98</v>
      </c>
      <c r="G36" s="123"/>
      <c r="H36" s="123"/>
      <c r="I36" s="123"/>
      <c r="J36" s="123"/>
      <c r="K36" s="24">
        <v>150</v>
      </c>
      <c r="L36" s="24">
        <v>100</v>
      </c>
      <c r="M36" s="24">
        <v>250</v>
      </c>
      <c r="N36" s="115"/>
    </row>
    <row r="37" spans="2:25" ht="13.5" customHeight="1" x14ac:dyDescent="0.2">
      <c r="B37" s="1">
        <f t="shared" si="2"/>
        <v>27</v>
      </c>
      <c r="C37" s="6"/>
      <c r="D37" s="6"/>
      <c r="E37" s="123"/>
      <c r="F37" s="123" t="s">
        <v>99</v>
      </c>
      <c r="G37" s="123"/>
      <c r="H37" s="123"/>
      <c r="I37" s="123"/>
      <c r="J37" s="123"/>
      <c r="K37" s="24">
        <v>100</v>
      </c>
      <c r="L37" s="24">
        <v>300</v>
      </c>
      <c r="M37" s="24">
        <v>175</v>
      </c>
      <c r="N37" s="115">
        <v>75</v>
      </c>
    </row>
    <row r="38" spans="2:25" ht="13.95" customHeight="1" x14ac:dyDescent="0.2">
      <c r="B38" s="1">
        <f t="shared" si="2"/>
        <v>28</v>
      </c>
      <c r="C38" s="6"/>
      <c r="D38" s="6"/>
      <c r="E38" s="123"/>
      <c r="F38" s="123" t="s">
        <v>19</v>
      </c>
      <c r="G38" s="123"/>
      <c r="H38" s="123"/>
      <c r="I38" s="123"/>
      <c r="J38" s="123"/>
      <c r="K38" s="24">
        <v>1550</v>
      </c>
      <c r="L38" s="24">
        <v>150</v>
      </c>
      <c r="M38" s="24">
        <v>75</v>
      </c>
      <c r="N38" s="115"/>
    </row>
    <row r="39" spans="2:25" ht="13.95" customHeight="1" x14ac:dyDescent="0.2">
      <c r="B39" s="1">
        <f t="shared" si="2"/>
        <v>29</v>
      </c>
      <c r="C39" s="6"/>
      <c r="D39" s="6"/>
      <c r="E39" s="123"/>
      <c r="F39" s="123" t="s">
        <v>214</v>
      </c>
      <c r="G39" s="123"/>
      <c r="H39" s="123"/>
      <c r="I39" s="123"/>
      <c r="J39" s="123"/>
      <c r="K39" s="24"/>
      <c r="L39" s="24"/>
      <c r="M39" s="24"/>
      <c r="N39" s="115">
        <v>200</v>
      </c>
    </row>
    <row r="40" spans="2:25" ht="13.5" customHeight="1" x14ac:dyDescent="0.2">
      <c r="B40" s="1">
        <f t="shared" si="2"/>
        <v>30</v>
      </c>
      <c r="C40" s="6"/>
      <c r="D40" s="6"/>
      <c r="E40" s="123"/>
      <c r="F40" s="123" t="s">
        <v>138</v>
      </c>
      <c r="G40" s="123"/>
      <c r="H40" s="123"/>
      <c r="I40" s="123"/>
      <c r="J40" s="123"/>
      <c r="K40" s="24"/>
      <c r="L40" s="24">
        <v>1</v>
      </c>
      <c r="M40" s="24"/>
      <c r="N40" s="115">
        <v>1</v>
      </c>
    </row>
    <row r="41" spans="2:25" ht="13.5" customHeight="1" x14ac:dyDescent="0.2">
      <c r="B41" s="1">
        <f t="shared" si="2"/>
        <v>31</v>
      </c>
      <c r="C41" s="6"/>
      <c r="D41" s="6"/>
      <c r="E41" s="123"/>
      <c r="F41" s="123" t="s">
        <v>118</v>
      </c>
      <c r="G41" s="123"/>
      <c r="H41" s="123"/>
      <c r="I41" s="123"/>
      <c r="J41" s="123"/>
      <c r="K41" s="24">
        <v>75</v>
      </c>
      <c r="L41" s="24">
        <v>200</v>
      </c>
      <c r="M41" s="24">
        <v>200</v>
      </c>
      <c r="N41" s="115">
        <v>125</v>
      </c>
    </row>
    <row r="42" spans="2:25" ht="13.95" customHeight="1" x14ac:dyDescent="0.2">
      <c r="B42" s="1">
        <f t="shared" si="2"/>
        <v>32</v>
      </c>
      <c r="C42" s="6"/>
      <c r="D42" s="6"/>
      <c r="E42" s="123"/>
      <c r="F42" s="123" t="s">
        <v>170</v>
      </c>
      <c r="G42" s="123"/>
      <c r="H42" s="123"/>
      <c r="I42" s="123"/>
      <c r="J42" s="123"/>
      <c r="K42" s="24" t="s">
        <v>148</v>
      </c>
      <c r="L42" s="24"/>
      <c r="M42" s="24"/>
      <c r="N42" s="115"/>
    </row>
    <row r="43" spans="2:25" ht="13.95" customHeight="1" x14ac:dyDescent="0.2">
      <c r="B43" s="1">
        <f t="shared" si="2"/>
        <v>33</v>
      </c>
      <c r="C43" s="6"/>
      <c r="D43" s="6"/>
      <c r="E43" s="123"/>
      <c r="F43" s="123" t="s">
        <v>215</v>
      </c>
      <c r="G43" s="123"/>
      <c r="H43" s="123"/>
      <c r="I43" s="123"/>
      <c r="J43" s="123"/>
      <c r="K43" s="24"/>
      <c r="L43" s="24">
        <v>75</v>
      </c>
      <c r="M43" s="24">
        <v>125</v>
      </c>
      <c r="N43" s="115">
        <v>75</v>
      </c>
      <c r="Y43" s="129"/>
    </row>
    <row r="44" spans="2:25" ht="13.95" customHeight="1" x14ac:dyDescent="0.2">
      <c r="B44" s="1">
        <f t="shared" si="2"/>
        <v>34</v>
      </c>
      <c r="C44" s="6"/>
      <c r="D44" s="6"/>
      <c r="E44" s="123"/>
      <c r="F44" s="123" t="s">
        <v>20</v>
      </c>
      <c r="G44" s="123"/>
      <c r="H44" s="123"/>
      <c r="I44" s="123"/>
      <c r="J44" s="123"/>
      <c r="K44" s="24">
        <v>2750</v>
      </c>
      <c r="L44" s="24">
        <v>4500</v>
      </c>
      <c r="M44" s="24">
        <v>8000</v>
      </c>
      <c r="N44" s="115">
        <v>600</v>
      </c>
    </row>
    <row r="45" spans="2:25" ht="13.5" customHeight="1" x14ac:dyDescent="0.2">
      <c r="B45" s="1">
        <f t="shared" si="2"/>
        <v>35</v>
      </c>
      <c r="C45" s="6"/>
      <c r="D45" s="6"/>
      <c r="E45" s="123"/>
      <c r="F45" s="123" t="s">
        <v>21</v>
      </c>
      <c r="G45" s="123"/>
      <c r="H45" s="123"/>
      <c r="I45" s="123"/>
      <c r="J45" s="123"/>
      <c r="K45" s="24">
        <v>5750</v>
      </c>
      <c r="L45" s="24">
        <v>4750</v>
      </c>
      <c r="M45" s="56">
        <v>2500</v>
      </c>
      <c r="N45" s="60">
        <v>900</v>
      </c>
    </row>
    <row r="46" spans="2:25" ht="13.95" customHeight="1" x14ac:dyDescent="0.2">
      <c r="B46" s="1">
        <f t="shared" si="2"/>
        <v>36</v>
      </c>
      <c r="C46" s="6"/>
      <c r="D46" s="6"/>
      <c r="E46" s="123"/>
      <c r="F46" s="123" t="s">
        <v>22</v>
      </c>
      <c r="G46" s="123"/>
      <c r="H46" s="123"/>
      <c r="I46" s="123"/>
      <c r="J46" s="123"/>
      <c r="K46" s="24">
        <v>25</v>
      </c>
      <c r="L46" s="24" t="s">
        <v>148</v>
      </c>
      <c r="M46" s="24">
        <v>25</v>
      </c>
      <c r="N46" s="115"/>
    </row>
    <row r="47" spans="2:25" ht="13.5" customHeight="1" x14ac:dyDescent="0.2">
      <c r="B47" s="1">
        <f t="shared" si="2"/>
        <v>37</v>
      </c>
      <c r="C47" s="2" t="s">
        <v>76</v>
      </c>
      <c r="D47" s="2" t="s">
        <v>77</v>
      </c>
      <c r="E47" s="123"/>
      <c r="F47" s="123" t="s">
        <v>94</v>
      </c>
      <c r="G47" s="123"/>
      <c r="H47" s="123"/>
      <c r="I47" s="123"/>
      <c r="J47" s="123"/>
      <c r="K47" s="24">
        <v>25</v>
      </c>
      <c r="L47" s="24" t="s">
        <v>148</v>
      </c>
      <c r="M47" s="24" t="s">
        <v>148</v>
      </c>
      <c r="N47" s="115">
        <v>25</v>
      </c>
    </row>
    <row r="48" spans="2:25" ht="13.95" customHeight="1" x14ac:dyDescent="0.2">
      <c r="B48" s="1">
        <f t="shared" si="2"/>
        <v>38</v>
      </c>
      <c r="C48" s="6"/>
      <c r="D48" s="6"/>
      <c r="E48" s="123"/>
      <c r="F48" s="123" t="s">
        <v>143</v>
      </c>
      <c r="G48" s="123"/>
      <c r="H48" s="123"/>
      <c r="I48" s="123"/>
      <c r="J48" s="123"/>
      <c r="K48" s="24">
        <v>25</v>
      </c>
      <c r="L48" s="24" t="s">
        <v>148</v>
      </c>
      <c r="M48" s="24" t="s">
        <v>148</v>
      </c>
      <c r="N48" s="115">
        <v>75</v>
      </c>
    </row>
    <row r="49" spans="2:29" ht="13.95" customHeight="1" x14ac:dyDescent="0.2">
      <c r="B49" s="1">
        <f t="shared" si="2"/>
        <v>39</v>
      </c>
      <c r="C49" s="6"/>
      <c r="D49" s="6"/>
      <c r="E49" s="123"/>
      <c r="F49" s="123" t="s">
        <v>242</v>
      </c>
      <c r="G49" s="123"/>
      <c r="H49" s="123"/>
      <c r="I49" s="123"/>
      <c r="J49" s="123"/>
      <c r="K49" s="24" t="s">
        <v>148</v>
      </c>
      <c r="L49" s="24"/>
      <c r="M49" s="24">
        <v>50</v>
      </c>
      <c r="N49" s="115"/>
      <c r="U49">
        <f>COUNTA(K47:K49)</f>
        <v>3</v>
      </c>
      <c r="V49">
        <f>COUNTA(L47:L49)</f>
        <v>2</v>
      </c>
      <c r="W49">
        <f>COUNTA(M47:M49)</f>
        <v>3</v>
      </c>
      <c r="X49">
        <f>COUNTA(N47:N49)</f>
        <v>2</v>
      </c>
    </row>
    <row r="50" spans="2:29" ht="13.95" customHeight="1" x14ac:dyDescent="0.2">
      <c r="B50" s="1">
        <f t="shared" si="2"/>
        <v>40</v>
      </c>
      <c r="C50" s="2" t="s">
        <v>86</v>
      </c>
      <c r="D50" s="2" t="s">
        <v>28</v>
      </c>
      <c r="E50" s="123"/>
      <c r="F50" s="123" t="s">
        <v>113</v>
      </c>
      <c r="G50" s="123"/>
      <c r="H50" s="123"/>
      <c r="I50" s="123"/>
      <c r="J50" s="123"/>
      <c r="K50" s="24">
        <v>950</v>
      </c>
      <c r="L50" s="24">
        <v>1400</v>
      </c>
      <c r="M50" s="24" t="s">
        <v>148</v>
      </c>
      <c r="N50" s="115" t="s">
        <v>148</v>
      </c>
      <c r="Y50" s="125"/>
    </row>
    <row r="51" spans="2:29" ht="13.95" customHeight="1" x14ac:dyDescent="0.2">
      <c r="B51" s="1">
        <f t="shared" si="2"/>
        <v>41</v>
      </c>
      <c r="C51" s="6"/>
      <c r="D51" s="6"/>
      <c r="E51" s="123"/>
      <c r="F51" s="123" t="s">
        <v>243</v>
      </c>
      <c r="G51" s="123"/>
      <c r="H51" s="123"/>
      <c r="I51" s="123"/>
      <c r="J51" s="123"/>
      <c r="K51" s="24"/>
      <c r="L51" s="24"/>
      <c r="M51" s="24"/>
      <c r="N51" s="115" t="s">
        <v>148</v>
      </c>
      <c r="Y51" s="125"/>
    </row>
    <row r="52" spans="2:29" ht="13.95" customHeight="1" x14ac:dyDescent="0.2">
      <c r="B52" s="1">
        <f t="shared" si="2"/>
        <v>42</v>
      </c>
      <c r="C52" s="6"/>
      <c r="D52" s="6"/>
      <c r="E52" s="123"/>
      <c r="F52" s="123" t="s">
        <v>136</v>
      </c>
      <c r="G52" s="123"/>
      <c r="H52" s="123"/>
      <c r="I52" s="123"/>
      <c r="J52" s="123"/>
      <c r="K52" s="24">
        <v>100</v>
      </c>
      <c r="L52" s="24" t="s">
        <v>148</v>
      </c>
      <c r="M52" s="24">
        <v>25</v>
      </c>
      <c r="N52" s="115"/>
      <c r="U52" s="126">
        <f>COUNTA($K11:$K55)</f>
        <v>30</v>
      </c>
      <c r="V52" s="126">
        <f>COUNTA($L11:$L55)</f>
        <v>33</v>
      </c>
      <c r="W52" s="126">
        <f>COUNTA($M11:$M55)</f>
        <v>35</v>
      </c>
      <c r="X52" s="126">
        <f>COUNTA($N11:$N55)</f>
        <v>35</v>
      </c>
      <c r="Y52" s="126"/>
      <c r="Z52" s="126"/>
      <c r="AA52" s="126"/>
      <c r="AB52" s="126"/>
      <c r="AC52" s="125"/>
    </row>
    <row r="53" spans="2:29" ht="13.95" customHeight="1" x14ac:dyDescent="0.2">
      <c r="B53" s="1">
        <f t="shared" si="2"/>
        <v>43</v>
      </c>
      <c r="C53" s="6"/>
      <c r="D53" s="6"/>
      <c r="E53" s="123"/>
      <c r="F53" s="123" t="s">
        <v>217</v>
      </c>
      <c r="G53" s="123"/>
      <c r="H53" s="123"/>
      <c r="I53" s="123"/>
      <c r="J53" s="123"/>
      <c r="K53" s="24"/>
      <c r="L53" s="24">
        <v>25</v>
      </c>
      <c r="M53" s="24">
        <v>25</v>
      </c>
      <c r="N53" s="115"/>
      <c r="U53" s="125">
        <f>SUM($U11:$U23,$K24:$K55)</f>
        <v>33982</v>
      </c>
      <c r="V53" s="125">
        <f>SUM($V11:$V23,$L24:$L55)</f>
        <v>22480</v>
      </c>
      <c r="W53" s="125">
        <f>SUM($W11:$W23,$M24:$M55)</f>
        <v>25680</v>
      </c>
      <c r="X53" s="125">
        <f>SUM($X11:$X23,$N24:$N55)</f>
        <v>15427</v>
      </c>
      <c r="Y53" s="125"/>
      <c r="Z53" s="125"/>
      <c r="AA53" s="125"/>
      <c r="AB53" s="125"/>
      <c r="AC53" s="125"/>
    </row>
    <row r="54" spans="2:29" ht="13.95" customHeight="1" x14ac:dyDescent="0.2">
      <c r="B54" s="1">
        <f t="shared" si="2"/>
        <v>44</v>
      </c>
      <c r="C54" s="6"/>
      <c r="D54" s="6"/>
      <c r="E54" s="123"/>
      <c r="F54" s="123" t="s">
        <v>29</v>
      </c>
      <c r="G54" s="123"/>
      <c r="H54" s="123"/>
      <c r="I54" s="123"/>
      <c r="J54" s="123"/>
      <c r="K54" s="24"/>
      <c r="L54" s="24"/>
      <c r="M54" s="24"/>
      <c r="N54" s="115">
        <v>25</v>
      </c>
      <c r="Y54" s="125"/>
    </row>
    <row r="55" spans="2:29" ht="13.5" customHeight="1" x14ac:dyDescent="0.2">
      <c r="B55" s="1">
        <f t="shared" si="2"/>
        <v>45</v>
      </c>
      <c r="C55" s="6"/>
      <c r="D55" s="6"/>
      <c r="E55" s="123"/>
      <c r="F55" s="123" t="s">
        <v>83</v>
      </c>
      <c r="G55" s="123"/>
      <c r="H55" s="123"/>
      <c r="I55" s="123"/>
      <c r="J55" s="123"/>
      <c r="K55" s="24"/>
      <c r="L55" s="24" t="s">
        <v>148</v>
      </c>
      <c r="M55" s="24">
        <v>25</v>
      </c>
      <c r="N55" s="115" t="s">
        <v>148</v>
      </c>
      <c r="Y55" s="127"/>
    </row>
    <row r="56" spans="2:29" ht="13.5" customHeight="1" x14ac:dyDescent="0.2">
      <c r="B56" s="1">
        <f t="shared" si="2"/>
        <v>46</v>
      </c>
      <c r="C56" s="6"/>
      <c r="D56" s="6"/>
      <c r="E56" s="123"/>
      <c r="F56" s="123" t="s">
        <v>173</v>
      </c>
      <c r="G56" s="123"/>
      <c r="H56" s="123"/>
      <c r="I56" s="123"/>
      <c r="J56" s="123"/>
      <c r="K56" s="24" t="s">
        <v>148</v>
      </c>
      <c r="L56" s="24"/>
      <c r="M56" s="24">
        <v>400</v>
      </c>
      <c r="N56" s="115">
        <v>400</v>
      </c>
      <c r="Y56" s="127"/>
    </row>
    <row r="57" spans="2:29" ht="13.5" customHeight="1" x14ac:dyDescent="0.2">
      <c r="B57" s="1">
        <f t="shared" si="2"/>
        <v>47</v>
      </c>
      <c r="C57" s="6"/>
      <c r="D57" s="6"/>
      <c r="E57" s="123"/>
      <c r="F57" s="123" t="s">
        <v>218</v>
      </c>
      <c r="G57" s="123"/>
      <c r="H57" s="123"/>
      <c r="I57" s="123"/>
      <c r="J57" s="123"/>
      <c r="K57" s="24"/>
      <c r="L57" s="24"/>
      <c r="M57" s="24"/>
      <c r="N57" s="115" t="s">
        <v>148</v>
      </c>
      <c r="Y57" s="127"/>
    </row>
    <row r="58" spans="2:29" ht="13.5" customHeight="1" x14ac:dyDescent="0.2">
      <c r="B58" s="1">
        <f t="shared" si="2"/>
        <v>48</v>
      </c>
      <c r="C58" s="6"/>
      <c r="D58" s="6"/>
      <c r="E58" s="123"/>
      <c r="F58" s="123" t="s">
        <v>244</v>
      </c>
      <c r="G58" s="123"/>
      <c r="H58" s="123"/>
      <c r="I58" s="123"/>
      <c r="J58" s="123"/>
      <c r="K58" s="24"/>
      <c r="L58" s="24">
        <v>200</v>
      </c>
      <c r="M58" s="24">
        <v>100</v>
      </c>
      <c r="N58" s="115">
        <v>100</v>
      </c>
      <c r="Y58" s="127"/>
    </row>
    <row r="59" spans="2:29" ht="13.5" customHeight="1" x14ac:dyDescent="0.2">
      <c r="B59" s="1">
        <f t="shared" si="2"/>
        <v>49</v>
      </c>
      <c r="C59" s="6"/>
      <c r="D59" s="6"/>
      <c r="E59" s="123"/>
      <c r="F59" s="123" t="s">
        <v>219</v>
      </c>
      <c r="G59" s="123"/>
      <c r="H59" s="123"/>
      <c r="I59" s="123"/>
      <c r="J59" s="123"/>
      <c r="K59" s="24"/>
      <c r="L59" s="24"/>
      <c r="M59" s="24">
        <v>400</v>
      </c>
      <c r="N59" s="115"/>
      <c r="Y59" s="127"/>
    </row>
    <row r="60" spans="2:29" ht="13.95" customHeight="1" x14ac:dyDescent="0.2">
      <c r="B60" s="1">
        <f t="shared" si="2"/>
        <v>50</v>
      </c>
      <c r="C60" s="6"/>
      <c r="D60" s="6"/>
      <c r="E60" s="123"/>
      <c r="F60" s="123" t="s">
        <v>220</v>
      </c>
      <c r="G60" s="123"/>
      <c r="H60" s="123"/>
      <c r="I60" s="123"/>
      <c r="J60" s="123"/>
      <c r="K60" s="24"/>
      <c r="L60" s="24">
        <v>25</v>
      </c>
      <c r="M60" s="24">
        <v>50</v>
      </c>
      <c r="N60" s="115">
        <v>150</v>
      </c>
      <c r="Y60" s="125"/>
    </row>
    <row r="61" spans="2:29" ht="13.5" customHeight="1" x14ac:dyDescent="0.2">
      <c r="B61" s="1">
        <f t="shared" si="2"/>
        <v>51</v>
      </c>
      <c r="C61" s="6"/>
      <c r="D61" s="6"/>
      <c r="E61" s="123"/>
      <c r="F61" s="123" t="s">
        <v>100</v>
      </c>
      <c r="G61" s="123"/>
      <c r="H61" s="123"/>
      <c r="I61" s="123"/>
      <c r="J61" s="123"/>
      <c r="K61" s="24">
        <v>100</v>
      </c>
      <c r="L61" s="24">
        <v>400</v>
      </c>
      <c r="M61" s="24">
        <v>1700</v>
      </c>
      <c r="N61" s="115">
        <v>500</v>
      </c>
      <c r="Y61" s="127"/>
    </row>
    <row r="62" spans="2:29" ht="13.5" customHeight="1" x14ac:dyDescent="0.2">
      <c r="B62" s="1">
        <f t="shared" si="2"/>
        <v>52</v>
      </c>
      <c r="C62" s="6"/>
      <c r="D62" s="6"/>
      <c r="E62" s="123"/>
      <c r="F62" s="123" t="s">
        <v>245</v>
      </c>
      <c r="G62" s="123"/>
      <c r="H62" s="123"/>
      <c r="I62" s="123"/>
      <c r="J62" s="123"/>
      <c r="K62" s="24">
        <v>96</v>
      </c>
      <c r="L62" s="24"/>
      <c r="M62" s="24" t="s">
        <v>148</v>
      </c>
      <c r="N62" s="115">
        <v>16</v>
      </c>
      <c r="Y62" s="125"/>
    </row>
    <row r="63" spans="2:29" ht="13.95" customHeight="1" x14ac:dyDescent="0.2">
      <c r="B63" s="1">
        <f t="shared" si="2"/>
        <v>53</v>
      </c>
      <c r="C63" s="6"/>
      <c r="D63" s="6"/>
      <c r="E63" s="123"/>
      <c r="F63" s="123" t="s">
        <v>222</v>
      </c>
      <c r="G63" s="123"/>
      <c r="H63" s="123"/>
      <c r="I63" s="123"/>
      <c r="J63" s="123"/>
      <c r="K63" s="24"/>
      <c r="L63" s="128"/>
      <c r="M63" s="24" t="s">
        <v>148</v>
      </c>
      <c r="N63" s="115">
        <v>50</v>
      </c>
      <c r="Y63" s="125"/>
    </row>
    <row r="64" spans="2:29" ht="13.5" customHeight="1" x14ac:dyDescent="0.2">
      <c r="B64" s="1">
        <f t="shared" si="2"/>
        <v>54</v>
      </c>
      <c r="C64" s="6"/>
      <c r="D64" s="6"/>
      <c r="E64" s="123"/>
      <c r="F64" s="123" t="s">
        <v>223</v>
      </c>
      <c r="G64" s="123"/>
      <c r="H64" s="123"/>
      <c r="I64" s="123"/>
      <c r="J64" s="123"/>
      <c r="K64" s="24">
        <v>16</v>
      </c>
      <c r="L64" s="128" t="s">
        <v>148</v>
      </c>
      <c r="M64" s="128"/>
      <c r="N64" s="115" t="s">
        <v>148</v>
      </c>
      <c r="Y64" s="125"/>
    </row>
    <row r="65" spans="2:25" ht="13.95" customHeight="1" x14ac:dyDescent="0.2">
      <c r="B65" s="1">
        <f t="shared" si="2"/>
        <v>55</v>
      </c>
      <c r="C65" s="6"/>
      <c r="D65" s="6"/>
      <c r="E65" s="123"/>
      <c r="F65" s="123" t="s">
        <v>246</v>
      </c>
      <c r="G65" s="123"/>
      <c r="H65" s="123"/>
      <c r="I65" s="123"/>
      <c r="J65" s="123"/>
      <c r="K65" s="24"/>
      <c r="L65" s="24"/>
      <c r="M65" s="24" t="s">
        <v>148</v>
      </c>
      <c r="N65" s="115"/>
      <c r="Y65" s="125"/>
    </row>
    <row r="66" spans="2:25" ht="13.95" customHeight="1" x14ac:dyDescent="0.2">
      <c r="B66" s="1">
        <f t="shared" si="2"/>
        <v>56</v>
      </c>
      <c r="C66" s="6"/>
      <c r="D66" s="6"/>
      <c r="E66" s="123"/>
      <c r="F66" s="123" t="s">
        <v>101</v>
      </c>
      <c r="G66" s="123"/>
      <c r="H66" s="123"/>
      <c r="I66" s="123"/>
      <c r="J66" s="123"/>
      <c r="K66" s="24">
        <v>450</v>
      </c>
      <c r="L66" s="24">
        <v>900</v>
      </c>
      <c r="M66" s="24">
        <v>650</v>
      </c>
      <c r="N66" s="115">
        <v>400</v>
      </c>
      <c r="Y66" s="125"/>
    </row>
    <row r="67" spans="2:25" ht="13.5" customHeight="1" x14ac:dyDescent="0.2">
      <c r="B67" s="1">
        <f t="shared" si="2"/>
        <v>57</v>
      </c>
      <c r="C67" s="6"/>
      <c r="D67" s="6"/>
      <c r="E67" s="123"/>
      <c r="F67" s="123" t="s">
        <v>102</v>
      </c>
      <c r="G67" s="123"/>
      <c r="H67" s="123"/>
      <c r="I67" s="123"/>
      <c r="J67" s="123"/>
      <c r="K67" s="24">
        <v>225</v>
      </c>
      <c r="L67" s="24">
        <v>100</v>
      </c>
      <c r="M67" s="24">
        <v>200</v>
      </c>
      <c r="N67" s="115">
        <v>100</v>
      </c>
      <c r="Y67" s="125"/>
    </row>
    <row r="68" spans="2:25" ht="13.5" customHeight="1" x14ac:dyDescent="0.2">
      <c r="B68" s="1">
        <f t="shared" si="2"/>
        <v>58</v>
      </c>
      <c r="C68" s="6"/>
      <c r="D68" s="6"/>
      <c r="E68" s="123"/>
      <c r="F68" s="123" t="s">
        <v>224</v>
      </c>
      <c r="G68" s="123"/>
      <c r="H68" s="123"/>
      <c r="I68" s="123"/>
      <c r="J68" s="123"/>
      <c r="K68" s="24"/>
      <c r="L68" s="24"/>
      <c r="M68" s="24"/>
      <c r="N68" s="115" t="s">
        <v>148</v>
      </c>
      <c r="Y68" s="125"/>
    </row>
    <row r="69" spans="2:25" ht="13.95" customHeight="1" x14ac:dyDescent="0.2">
      <c r="B69" s="1">
        <f t="shared" si="2"/>
        <v>59</v>
      </c>
      <c r="C69" s="6"/>
      <c r="D69" s="6"/>
      <c r="E69" s="123"/>
      <c r="F69" s="123" t="s">
        <v>142</v>
      </c>
      <c r="G69" s="123"/>
      <c r="H69" s="123"/>
      <c r="I69" s="123"/>
      <c r="J69" s="123"/>
      <c r="K69" s="24"/>
      <c r="L69" s="24"/>
      <c r="M69" s="24">
        <v>8</v>
      </c>
      <c r="N69" s="115"/>
      <c r="Y69" s="125"/>
    </row>
    <row r="70" spans="2:25" ht="13.5" customHeight="1" x14ac:dyDescent="0.2">
      <c r="B70" s="1">
        <f t="shared" si="2"/>
        <v>60</v>
      </c>
      <c r="C70" s="6"/>
      <c r="D70" s="6"/>
      <c r="E70" s="123"/>
      <c r="F70" s="123" t="s">
        <v>175</v>
      </c>
      <c r="G70" s="123"/>
      <c r="H70" s="123"/>
      <c r="I70" s="123"/>
      <c r="J70" s="123"/>
      <c r="K70" s="24" t="s">
        <v>148</v>
      </c>
      <c r="L70" s="24"/>
      <c r="M70" s="24"/>
      <c r="N70" s="115"/>
      <c r="Y70" s="125"/>
    </row>
    <row r="71" spans="2:25" ht="13.5" customHeight="1" x14ac:dyDescent="0.2">
      <c r="B71" s="1">
        <f t="shared" si="2"/>
        <v>61</v>
      </c>
      <c r="C71" s="6"/>
      <c r="D71" s="6"/>
      <c r="E71" s="123"/>
      <c r="F71" s="123" t="s">
        <v>30</v>
      </c>
      <c r="G71" s="123"/>
      <c r="H71" s="123"/>
      <c r="I71" s="123"/>
      <c r="J71" s="123"/>
      <c r="K71" s="24">
        <v>40</v>
      </c>
      <c r="L71" s="24">
        <v>16</v>
      </c>
      <c r="M71" s="24">
        <v>80</v>
      </c>
      <c r="N71" s="115">
        <v>8</v>
      </c>
      <c r="Y71" s="125"/>
    </row>
    <row r="72" spans="2:25" ht="13.5" customHeight="1" x14ac:dyDescent="0.2">
      <c r="B72" s="1">
        <f t="shared" si="2"/>
        <v>62</v>
      </c>
      <c r="C72" s="6"/>
      <c r="D72" s="6"/>
      <c r="E72" s="123"/>
      <c r="F72" s="123" t="s">
        <v>176</v>
      </c>
      <c r="G72" s="123"/>
      <c r="H72" s="123"/>
      <c r="I72" s="123"/>
      <c r="J72" s="123"/>
      <c r="K72" s="24">
        <v>16</v>
      </c>
      <c r="L72" s="24">
        <v>16</v>
      </c>
      <c r="M72" s="24" t="s">
        <v>148</v>
      </c>
      <c r="N72" s="115"/>
      <c r="Y72" s="125"/>
    </row>
    <row r="73" spans="2:25" ht="13.95" customHeight="1" x14ac:dyDescent="0.2">
      <c r="B73" s="1">
        <f t="shared" si="2"/>
        <v>63</v>
      </c>
      <c r="C73" s="6"/>
      <c r="D73" s="6"/>
      <c r="E73" s="123"/>
      <c r="F73" s="123" t="s">
        <v>177</v>
      </c>
      <c r="G73" s="123"/>
      <c r="H73" s="123"/>
      <c r="I73" s="123"/>
      <c r="J73" s="123"/>
      <c r="K73" s="24" t="s">
        <v>148</v>
      </c>
      <c r="L73" s="24"/>
      <c r="M73" s="24"/>
      <c r="N73" s="115">
        <v>8</v>
      </c>
      <c r="Y73" s="125"/>
    </row>
    <row r="74" spans="2:25" ht="13.95" customHeight="1" x14ac:dyDescent="0.2">
      <c r="B74" s="1">
        <f t="shared" si="2"/>
        <v>64</v>
      </c>
      <c r="C74" s="6"/>
      <c r="D74" s="6"/>
      <c r="E74" s="123"/>
      <c r="F74" s="123" t="s">
        <v>81</v>
      </c>
      <c r="G74" s="123"/>
      <c r="H74" s="123"/>
      <c r="I74" s="123"/>
      <c r="J74" s="123"/>
      <c r="K74" s="24">
        <v>200</v>
      </c>
      <c r="L74" s="24" t="s">
        <v>148</v>
      </c>
      <c r="M74" s="24" t="s">
        <v>148</v>
      </c>
      <c r="N74" s="115">
        <v>100</v>
      </c>
      <c r="Y74" s="125"/>
    </row>
    <row r="75" spans="2:25" ht="13.95" customHeight="1" x14ac:dyDescent="0.2">
      <c r="B75" s="1">
        <f t="shared" si="2"/>
        <v>65</v>
      </c>
      <c r="C75" s="6"/>
      <c r="D75" s="6"/>
      <c r="E75" s="123"/>
      <c r="F75" s="123" t="s">
        <v>225</v>
      </c>
      <c r="G75" s="123"/>
      <c r="H75" s="123"/>
      <c r="I75" s="123"/>
      <c r="J75" s="123"/>
      <c r="K75" s="24">
        <v>200</v>
      </c>
      <c r="L75" s="24">
        <v>100</v>
      </c>
      <c r="M75" s="24">
        <v>600</v>
      </c>
      <c r="N75" s="115" t="s">
        <v>148</v>
      </c>
      <c r="Y75" s="125"/>
    </row>
    <row r="76" spans="2:25" ht="13.5" customHeight="1" x14ac:dyDescent="0.2">
      <c r="B76" s="1">
        <f t="shared" ref="B76:B96" si="5">B75+1</f>
        <v>66</v>
      </c>
      <c r="C76" s="6"/>
      <c r="D76" s="6"/>
      <c r="E76" s="123"/>
      <c r="F76" s="123" t="s">
        <v>103</v>
      </c>
      <c r="G76" s="123"/>
      <c r="H76" s="123"/>
      <c r="I76" s="123"/>
      <c r="J76" s="123"/>
      <c r="K76" s="24">
        <v>1400</v>
      </c>
      <c r="L76" s="24">
        <v>950</v>
      </c>
      <c r="M76" s="24">
        <v>1800</v>
      </c>
      <c r="N76" s="115">
        <v>1200</v>
      </c>
      <c r="Y76" s="125"/>
    </row>
    <row r="77" spans="2:25" ht="13.95" customHeight="1" x14ac:dyDescent="0.2">
      <c r="B77" s="1">
        <f t="shared" si="5"/>
        <v>67</v>
      </c>
      <c r="C77" s="6"/>
      <c r="D77" s="6"/>
      <c r="E77" s="123"/>
      <c r="F77" s="123" t="s">
        <v>178</v>
      </c>
      <c r="G77" s="123"/>
      <c r="H77" s="123"/>
      <c r="I77" s="123"/>
      <c r="J77" s="123"/>
      <c r="K77" s="24" t="s">
        <v>148</v>
      </c>
      <c r="L77" s="24">
        <v>50</v>
      </c>
      <c r="M77" s="24">
        <v>25</v>
      </c>
      <c r="N77" s="115">
        <v>50</v>
      </c>
      <c r="Y77" s="125"/>
    </row>
    <row r="78" spans="2:25" ht="13.5" customHeight="1" x14ac:dyDescent="0.2">
      <c r="B78" s="1">
        <f t="shared" si="5"/>
        <v>68</v>
      </c>
      <c r="C78" s="6"/>
      <c r="D78" s="6"/>
      <c r="E78" s="123"/>
      <c r="F78" s="123" t="s">
        <v>247</v>
      </c>
      <c r="G78" s="123"/>
      <c r="H78" s="123"/>
      <c r="I78" s="123"/>
      <c r="J78" s="123"/>
      <c r="K78" s="24"/>
      <c r="L78" s="24" t="s">
        <v>148</v>
      </c>
      <c r="M78" s="24">
        <v>1</v>
      </c>
      <c r="N78" s="115"/>
      <c r="Y78" s="125"/>
    </row>
    <row r="79" spans="2:25" ht="13.95" customHeight="1" x14ac:dyDescent="0.2">
      <c r="B79" s="1">
        <f t="shared" si="5"/>
        <v>69</v>
      </c>
      <c r="C79" s="6"/>
      <c r="D79" s="6"/>
      <c r="E79" s="123"/>
      <c r="F79" s="123" t="s">
        <v>226</v>
      </c>
      <c r="G79" s="123"/>
      <c r="H79" s="123"/>
      <c r="I79" s="123"/>
      <c r="J79" s="123"/>
      <c r="K79" s="24"/>
      <c r="L79" s="24" t="s">
        <v>148</v>
      </c>
      <c r="M79" s="24" t="s">
        <v>148</v>
      </c>
      <c r="N79" s="115" t="s">
        <v>148</v>
      </c>
      <c r="Y79" s="125"/>
    </row>
    <row r="80" spans="2:25" ht="13.95" customHeight="1" x14ac:dyDescent="0.2">
      <c r="B80" s="1">
        <f t="shared" si="5"/>
        <v>70</v>
      </c>
      <c r="C80" s="6"/>
      <c r="D80" s="6"/>
      <c r="E80" s="123"/>
      <c r="F80" s="123" t="s">
        <v>179</v>
      </c>
      <c r="G80" s="123"/>
      <c r="H80" s="123"/>
      <c r="I80" s="123"/>
      <c r="J80" s="123"/>
      <c r="K80" s="24"/>
      <c r="L80" s="24">
        <v>50</v>
      </c>
      <c r="M80" s="24">
        <v>25</v>
      </c>
      <c r="N80" s="115"/>
      <c r="Y80" s="125"/>
    </row>
    <row r="81" spans="2:25" ht="13.95" customHeight="1" x14ac:dyDescent="0.2">
      <c r="B81" s="1">
        <f t="shared" si="5"/>
        <v>71</v>
      </c>
      <c r="C81" s="6"/>
      <c r="D81" s="6"/>
      <c r="E81" s="123"/>
      <c r="F81" s="123" t="s">
        <v>31</v>
      </c>
      <c r="G81" s="123"/>
      <c r="H81" s="123"/>
      <c r="I81" s="123"/>
      <c r="J81" s="123"/>
      <c r="K81" s="24">
        <v>1200</v>
      </c>
      <c r="L81" s="24">
        <v>600</v>
      </c>
      <c r="M81" s="24">
        <v>1750</v>
      </c>
      <c r="N81" s="115">
        <v>525</v>
      </c>
      <c r="Y81" s="125"/>
    </row>
    <row r="82" spans="2:25" ht="13.5" customHeight="1" x14ac:dyDescent="0.2">
      <c r="B82" s="1">
        <f t="shared" si="5"/>
        <v>72</v>
      </c>
      <c r="C82" s="2" t="s">
        <v>32</v>
      </c>
      <c r="D82" s="2" t="s">
        <v>33</v>
      </c>
      <c r="E82" s="123"/>
      <c r="F82" s="123" t="s">
        <v>227</v>
      </c>
      <c r="G82" s="123"/>
      <c r="H82" s="123"/>
      <c r="I82" s="123"/>
      <c r="J82" s="123"/>
      <c r="K82" s="24" t="s">
        <v>148</v>
      </c>
      <c r="L82" s="24"/>
      <c r="M82" s="24"/>
      <c r="N82" s="115" t="s">
        <v>148</v>
      </c>
    </row>
    <row r="83" spans="2:25" ht="14.25" customHeight="1" x14ac:dyDescent="0.2">
      <c r="B83" s="1">
        <f t="shared" si="5"/>
        <v>73</v>
      </c>
      <c r="C83" s="6"/>
      <c r="D83" s="6"/>
      <c r="E83" s="123"/>
      <c r="F83" s="123" t="s">
        <v>159</v>
      </c>
      <c r="G83" s="123"/>
      <c r="H83" s="123"/>
      <c r="I83" s="123"/>
      <c r="J83" s="123"/>
      <c r="K83" s="24"/>
      <c r="L83" s="24"/>
      <c r="M83" s="24" t="s">
        <v>148</v>
      </c>
      <c r="N83" s="115" t="s">
        <v>148</v>
      </c>
    </row>
    <row r="84" spans="2:25" ht="13.5" customHeight="1" x14ac:dyDescent="0.2">
      <c r="B84" s="1">
        <f t="shared" si="5"/>
        <v>74</v>
      </c>
      <c r="C84" s="6"/>
      <c r="D84" s="6"/>
      <c r="E84" s="123"/>
      <c r="F84" s="123" t="s">
        <v>181</v>
      </c>
      <c r="G84" s="123"/>
      <c r="H84" s="123"/>
      <c r="I84" s="123"/>
      <c r="J84" s="123"/>
      <c r="K84" s="24"/>
      <c r="L84" s="24"/>
      <c r="M84" s="24"/>
      <c r="N84" s="115">
        <v>2</v>
      </c>
    </row>
    <row r="85" spans="2:25" ht="13.95" customHeight="1" x14ac:dyDescent="0.2">
      <c r="B85" s="1">
        <f t="shared" si="5"/>
        <v>75</v>
      </c>
      <c r="C85" s="6"/>
      <c r="D85" s="6"/>
      <c r="E85" s="123"/>
      <c r="F85" s="123" t="s">
        <v>114</v>
      </c>
      <c r="G85" s="123"/>
      <c r="H85" s="123"/>
      <c r="I85" s="123"/>
      <c r="J85" s="123"/>
      <c r="K85" s="24">
        <v>7</v>
      </c>
      <c r="L85" s="24">
        <v>1</v>
      </c>
      <c r="M85" s="24">
        <v>11</v>
      </c>
      <c r="N85" s="115">
        <v>10</v>
      </c>
    </row>
    <row r="86" spans="2:25" ht="13.95" customHeight="1" x14ac:dyDescent="0.2">
      <c r="B86" s="1">
        <f t="shared" si="5"/>
        <v>76</v>
      </c>
      <c r="C86" s="6"/>
      <c r="D86" s="6"/>
      <c r="E86" s="123"/>
      <c r="F86" s="123" t="s">
        <v>183</v>
      </c>
      <c r="G86" s="123"/>
      <c r="H86" s="123"/>
      <c r="I86" s="123"/>
      <c r="J86" s="123"/>
      <c r="K86" s="24">
        <v>1</v>
      </c>
      <c r="L86" s="24"/>
      <c r="M86" s="24">
        <v>1</v>
      </c>
      <c r="N86" s="115"/>
    </row>
    <row r="87" spans="2:25" ht="13.5" customHeight="1" x14ac:dyDescent="0.2">
      <c r="B87" s="1">
        <f t="shared" si="5"/>
        <v>77</v>
      </c>
      <c r="C87" s="6"/>
      <c r="D87" s="6"/>
      <c r="E87" s="123"/>
      <c r="F87" s="123" t="s">
        <v>34</v>
      </c>
      <c r="G87" s="123"/>
      <c r="H87" s="123"/>
      <c r="I87" s="123"/>
      <c r="J87" s="123"/>
      <c r="K87" s="24">
        <v>3</v>
      </c>
      <c r="L87" s="24">
        <v>1</v>
      </c>
      <c r="M87" s="24">
        <v>1</v>
      </c>
      <c r="N87" s="115"/>
    </row>
    <row r="88" spans="2:25" ht="13.5" customHeight="1" x14ac:dyDescent="0.2">
      <c r="B88" s="1">
        <f t="shared" si="5"/>
        <v>78</v>
      </c>
      <c r="C88" s="2" t="s">
        <v>132</v>
      </c>
      <c r="D88" s="2" t="s">
        <v>184</v>
      </c>
      <c r="E88" s="123"/>
      <c r="F88" s="123" t="s">
        <v>185</v>
      </c>
      <c r="G88" s="123"/>
      <c r="H88" s="123"/>
      <c r="I88" s="123"/>
      <c r="J88" s="123"/>
      <c r="K88" s="24"/>
      <c r="L88" s="24"/>
      <c r="M88" s="24"/>
      <c r="N88" s="115" t="s">
        <v>148</v>
      </c>
    </row>
    <row r="89" spans="2:25" ht="13.5" customHeight="1" x14ac:dyDescent="0.2">
      <c r="B89" s="1">
        <f t="shared" si="5"/>
        <v>79</v>
      </c>
      <c r="C89" s="6"/>
      <c r="D89" s="2" t="s">
        <v>186</v>
      </c>
      <c r="E89" s="123"/>
      <c r="F89" s="123" t="s">
        <v>187</v>
      </c>
      <c r="G89" s="123"/>
      <c r="H89" s="123"/>
      <c r="I89" s="123"/>
      <c r="J89" s="123"/>
      <c r="K89" s="24" t="s">
        <v>148</v>
      </c>
      <c r="L89" s="24">
        <v>11</v>
      </c>
      <c r="M89" s="24">
        <v>1</v>
      </c>
      <c r="N89" s="115">
        <v>5</v>
      </c>
    </row>
    <row r="90" spans="2:25" ht="13.5" customHeight="1" x14ac:dyDescent="0.2">
      <c r="B90" s="1">
        <f t="shared" si="5"/>
        <v>80</v>
      </c>
      <c r="C90" s="6"/>
      <c r="D90" s="2" t="s">
        <v>35</v>
      </c>
      <c r="E90" s="123"/>
      <c r="F90" s="123" t="s">
        <v>112</v>
      </c>
      <c r="G90" s="123"/>
      <c r="H90" s="123"/>
      <c r="I90" s="123"/>
      <c r="J90" s="123"/>
      <c r="K90" s="24">
        <v>33</v>
      </c>
      <c r="L90" s="24">
        <v>2</v>
      </c>
      <c r="M90" s="24">
        <v>9</v>
      </c>
      <c r="N90" s="115">
        <v>2</v>
      </c>
    </row>
    <row r="91" spans="2:25" ht="13.5" customHeight="1" x14ac:dyDescent="0.2">
      <c r="B91" s="1">
        <f t="shared" si="5"/>
        <v>81</v>
      </c>
      <c r="C91" s="6"/>
      <c r="D91" s="7"/>
      <c r="E91" s="123"/>
      <c r="F91" s="123" t="s">
        <v>36</v>
      </c>
      <c r="G91" s="123"/>
      <c r="H91" s="123"/>
      <c r="I91" s="123"/>
      <c r="J91" s="123"/>
      <c r="K91" s="24"/>
      <c r="L91" s="24"/>
      <c r="M91" s="24">
        <v>125</v>
      </c>
      <c r="N91" s="115" t="s">
        <v>148</v>
      </c>
    </row>
    <row r="92" spans="2:25" ht="13.5" customHeight="1" x14ac:dyDescent="0.2">
      <c r="B92" s="1">
        <f t="shared" si="5"/>
        <v>82</v>
      </c>
      <c r="C92" s="7"/>
      <c r="D92" s="8" t="s">
        <v>37</v>
      </c>
      <c r="E92" s="123"/>
      <c r="F92" s="123" t="s">
        <v>38</v>
      </c>
      <c r="G92" s="123"/>
      <c r="H92" s="123"/>
      <c r="I92" s="123"/>
      <c r="J92" s="123"/>
      <c r="K92" s="24">
        <v>75</v>
      </c>
      <c r="L92" s="24">
        <v>25</v>
      </c>
      <c r="M92" s="24">
        <v>75</v>
      </c>
      <c r="N92" s="115" t="s">
        <v>148</v>
      </c>
    </row>
    <row r="93" spans="2:25" ht="13.5" customHeight="1" x14ac:dyDescent="0.2">
      <c r="B93" s="1">
        <f t="shared" si="5"/>
        <v>83</v>
      </c>
      <c r="C93" s="2" t="s">
        <v>0</v>
      </c>
      <c r="D93" s="8" t="s">
        <v>39</v>
      </c>
      <c r="E93" s="123"/>
      <c r="F93" s="123" t="s">
        <v>40</v>
      </c>
      <c r="G93" s="123"/>
      <c r="H93" s="123"/>
      <c r="I93" s="123"/>
      <c r="J93" s="123"/>
      <c r="K93" s="24">
        <v>50</v>
      </c>
      <c r="L93" s="24" t="s">
        <v>148</v>
      </c>
      <c r="M93" s="24" t="s">
        <v>148</v>
      </c>
      <c r="N93" s="115">
        <v>25</v>
      </c>
      <c r="U93">
        <f>COUNTA(K82:K93)</f>
        <v>8</v>
      </c>
      <c r="V93">
        <f>COUNTA(L82:L93)</f>
        <v>6</v>
      </c>
      <c r="W93">
        <f>COUNTA(M82:M93)</f>
        <v>9</v>
      </c>
      <c r="X93">
        <f>COUNTA(N82:N93)</f>
        <v>10</v>
      </c>
    </row>
    <row r="94" spans="2:25" ht="13.5" customHeight="1" x14ac:dyDescent="0.2">
      <c r="B94" s="1">
        <f t="shared" si="5"/>
        <v>84</v>
      </c>
      <c r="C94" s="152" t="s">
        <v>41</v>
      </c>
      <c r="D94" s="153"/>
      <c r="E94" s="123"/>
      <c r="F94" s="123" t="s">
        <v>42</v>
      </c>
      <c r="G94" s="123"/>
      <c r="H94" s="123"/>
      <c r="I94" s="123"/>
      <c r="J94" s="123"/>
      <c r="K94" s="24">
        <v>450</v>
      </c>
      <c r="L94" s="24">
        <v>250</v>
      </c>
      <c r="M94" s="24">
        <v>50</v>
      </c>
      <c r="N94" s="115">
        <v>250</v>
      </c>
    </row>
    <row r="95" spans="2:25" ht="13.5" customHeight="1" x14ac:dyDescent="0.2">
      <c r="B95" s="1">
        <f t="shared" si="5"/>
        <v>85</v>
      </c>
      <c r="C95" s="3"/>
      <c r="D95" s="82"/>
      <c r="E95" s="123"/>
      <c r="F95" s="123" t="s">
        <v>43</v>
      </c>
      <c r="G95" s="123"/>
      <c r="H95" s="123"/>
      <c r="I95" s="123"/>
      <c r="J95" s="123"/>
      <c r="K95" s="24">
        <v>450</v>
      </c>
      <c r="L95" s="24">
        <v>300</v>
      </c>
      <c r="M95" s="24">
        <v>350</v>
      </c>
      <c r="N95" s="115">
        <v>50</v>
      </c>
    </row>
    <row r="96" spans="2:25" ht="13.95" customHeight="1" thickBot="1" x14ac:dyDescent="0.25">
      <c r="B96" s="1">
        <f t="shared" si="5"/>
        <v>86</v>
      </c>
      <c r="C96" s="3"/>
      <c r="D96" s="82"/>
      <c r="E96" s="123"/>
      <c r="F96" s="123" t="s">
        <v>74</v>
      </c>
      <c r="G96" s="123"/>
      <c r="H96" s="123"/>
      <c r="I96" s="123"/>
      <c r="J96" s="123"/>
      <c r="K96" s="24">
        <v>100</v>
      </c>
      <c r="L96" s="24">
        <v>100</v>
      </c>
      <c r="M96" s="24">
        <v>50</v>
      </c>
      <c r="N96" s="117">
        <v>50</v>
      </c>
    </row>
    <row r="97" spans="2:24" ht="13.95" customHeight="1" x14ac:dyDescent="0.2">
      <c r="B97" s="83"/>
      <c r="C97" s="84"/>
      <c r="D97" s="84"/>
      <c r="E97" s="23"/>
      <c r="F97" s="23"/>
      <c r="G97" s="23"/>
      <c r="H97" s="23"/>
      <c r="I97" s="23"/>
      <c r="J97" s="23"/>
      <c r="K97" s="23"/>
      <c r="L97" s="23"/>
      <c r="M97" s="23"/>
      <c r="N97" s="23"/>
      <c r="U97">
        <f>COUNTA(K11:K96)</f>
        <v>56</v>
      </c>
      <c r="V97">
        <f>COUNTA(L11:L96)</f>
        <v>58</v>
      </c>
      <c r="W97">
        <f>COUNTA(M11:M96)</f>
        <v>68</v>
      </c>
      <c r="X97">
        <f>COUNTA(N11:N96)</f>
        <v>67</v>
      </c>
    </row>
    <row r="98" spans="2:24" ht="18" customHeight="1" x14ac:dyDescent="0.2"/>
    <row r="99" spans="2:24" ht="18" customHeight="1" x14ac:dyDescent="0.2">
      <c r="B99" s="64"/>
    </row>
    <row r="100" spans="2:24" ht="9" customHeight="1" thickBot="1" x14ac:dyDescent="0.25"/>
    <row r="101" spans="2:24" ht="18" customHeight="1" x14ac:dyDescent="0.2">
      <c r="B101" s="65"/>
      <c r="C101" s="66"/>
      <c r="D101" s="148" t="s">
        <v>1</v>
      </c>
      <c r="E101" s="148"/>
      <c r="F101" s="148"/>
      <c r="G101" s="148"/>
      <c r="H101" s="66"/>
      <c r="I101" s="66"/>
      <c r="J101" s="67"/>
      <c r="K101" s="28" t="s">
        <v>62</v>
      </c>
      <c r="L101" s="28" t="s">
        <v>63</v>
      </c>
      <c r="M101" s="28" t="s">
        <v>64</v>
      </c>
      <c r="N101" s="51" t="s">
        <v>65</v>
      </c>
      <c r="U101">
        <f>SUM(U11:U23,K24:K96)</f>
        <v>39094</v>
      </c>
      <c r="V101">
        <f>SUM(V11:V23,L24:L96)</f>
        <v>26577</v>
      </c>
      <c r="W101">
        <f>SUM(W11:W23,M24:M96)</f>
        <v>34142</v>
      </c>
      <c r="X101">
        <f>SUM(X11:X23,N24:N96)</f>
        <v>19428</v>
      </c>
    </row>
    <row r="102" spans="2:24" ht="18" customHeight="1" thickBot="1" x14ac:dyDescent="0.25">
      <c r="B102" s="71"/>
      <c r="C102" s="22"/>
      <c r="D102" s="163" t="s">
        <v>2</v>
      </c>
      <c r="E102" s="163"/>
      <c r="F102" s="163"/>
      <c r="G102" s="163"/>
      <c r="H102" s="22"/>
      <c r="I102" s="22"/>
      <c r="J102" s="72"/>
      <c r="K102" s="33" t="str">
        <f>K5</f>
        <v>2022.5.23</v>
      </c>
      <c r="L102" s="33" t="str">
        <f>L5</f>
        <v>2022.5.23</v>
      </c>
      <c r="M102" s="33" t="str">
        <f>M5</f>
        <v>2022.5.23</v>
      </c>
      <c r="N102" s="50" t="str">
        <f>N5</f>
        <v>2022.5.23</v>
      </c>
    </row>
    <row r="103" spans="2:24" ht="19.95" customHeight="1" thickTop="1" x14ac:dyDescent="0.2">
      <c r="B103" s="164" t="s">
        <v>45</v>
      </c>
      <c r="C103" s="165"/>
      <c r="D103" s="165"/>
      <c r="E103" s="165"/>
      <c r="F103" s="165"/>
      <c r="G103" s="165"/>
      <c r="H103" s="165"/>
      <c r="I103" s="165"/>
      <c r="J103" s="85"/>
      <c r="K103" s="34">
        <f>SUM(K104:K112)</f>
        <v>39094</v>
      </c>
      <c r="L103" s="34">
        <f>SUM(L104:L112)</f>
        <v>26577</v>
      </c>
      <c r="M103" s="34">
        <f>SUM(M104:M112)</f>
        <v>34142</v>
      </c>
      <c r="N103" s="52">
        <f>SUM(N104:N112)</f>
        <v>19428</v>
      </c>
    </row>
    <row r="104" spans="2:24" ht="13.95" customHeight="1" x14ac:dyDescent="0.2">
      <c r="B104" s="156" t="s">
        <v>46</v>
      </c>
      <c r="C104" s="157"/>
      <c r="D104" s="158"/>
      <c r="E104" s="12"/>
      <c r="F104" s="13"/>
      <c r="G104" s="149" t="s">
        <v>13</v>
      </c>
      <c r="H104" s="149"/>
      <c r="I104" s="13"/>
      <c r="J104" s="14"/>
      <c r="K104" s="4">
        <f>SUM(U$11:U$23)</f>
        <v>375</v>
      </c>
      <c r="L104" s="4">
        <f>SUM(V$11:V$23)</f>
        <v>675</v>
      </c>
      <c r="M104" s="4">
        <f>SUM(W$11:W$23)</f>
        <v>1800</v>
      </c>
      <c r="N104" s="5">
        <f>SUM(X$11:X$23)</f>
        <v>1175</v>
      </c>
    </row>
    <row r="105" spans="2:24" ht="13.95" customHeight="1" x14ac:dyDescent="0.2">
      <c r="B105" s="86"/>
      <c r="C105" s="64"/>
      <c r="D105" s="87"/>
      <c r="E105" s="15"/>
      <c r="F105" s="123"/>
      <c r="G105" s="149" t="s">
        <v>25</v>
      </c>
      <c r="H105" s="149"/>
      <c r="I105" s="119"/>
      <c r="J105" s="16"/>
      <c r="K105" s="4">
        <f>SUM(K$24)</f>
        <v>19750</v>
      </c>
      <c r="L105" s="4">
        <f>SUM(L$24)</f>
        <v>2500</v>
      </c>
      <c r="M105" s="4">
        <f>SUM(M$24)</f>
        <v>2000</v>
      </c>
      <c r="N105" s="5">
        <f>SUM(N$24)</f>
        <v>375</v>
      </c>
    </row>
    <row r="106" spans="2:24" ht="13.95" customHeight="1" x14ac:dyDescent="0.2">
      <c r="B106" s="86"/>
      <c r="C106" s="64"/>
      <c r="D106" s="87"/>
      <c r="E106" s="15"/>
      <c r="F106" s="123"/>
      <c r="G106" s="149" t="s">
        <v>27</v>
      </c>
      <c r="H106" s="149"/>
      <c r="I106" s="13"/>
      <c r="J106" s="14"/>
      <c r="K106" s="4">
        <f>SUM(K$25:K$25)</f>
        <v>100</v>
      </c>
      <c r="L106" s="4">
        <f>SUM(L$25:L$25)</f>
        <v>100</v>
      </c>
      <c r="M106" s="4">
        <f>SUM(M$25:M$25)</f>
        <v>75</v>
      </c>
      <c r="N106" s="5">
        <f>SUM(N$25:N$25)</f>
        <v>50</v>
      </c>
    </row>
    <row r="107" spans="2:24" ht="13.95" customHeight="1" x14ac:dyDescent="0.2">
      <c r="B107" s="86"/>
      <c r="C107" s="64"/>
      <c r="D107" s="87"/>
      <c r="E107" s="15"/>
      <c r="F107" s="123"/>
      <c r="G107" s="149" t="s">
        <v>79</v>
      </c>
      <c r="H107" s="149"/>
      <c r="I107" s="13"/>
      <c r="J107" s="14"/>
      <c r="K107" s="4">
        <f>SUM(K$26:K$26)</f>
        <v>0</v>
      </c>
      <c r="L107" s="4">
        <f>SUM(L$26:L$26)</f>
        <v>125</v>
      </c>
      <c r="M107" s="4">
        <f>SUM(M$26:M$26)</f>
        <v>150</v>
      </c>
      <c r="N107" s="5">
        <f>SUM(N$26:N$26)</f>
        <v>25</v>
      </c>
    </row>
    <row r="108" spans="2:24" ht="13.95" customHeight="1" x14ac:dyDescent="0.2">
      <c r="B108" s="86"/>
      <c r="C108" s="64"/>
      <c r="D108" s="87"/>
      <c r="E108" s="15"/>
      <c r="F108" s="123"/>
      <c r="G108" s="149" t="s">
        <v>80</v>
      </c>
      <c r="H108" s="149"/>
      <c r="I108" s="13"/>
      <c r="J108" s="14"/>
      <c r="K108" s="4">
        <f>SUM(K28:K46)</f>
        <v>12643</v>
      </c>
      <c r="L108" s="4">
        <f>SUM(L$28:L$46)</f>
        <v>17651</v>
      </c>
      <c r="M108" s="4">
        <f>SUM(M$28:M$46)</f>
        <v>21529</v>
      </c>
      <c r="N108" s="5">
        <f>SUM(N$28:N$46)</f>
        <v>13677</v>
      </c>
    </row>
    <row r="109" spans="2:24" ht="13.95" customHeight="1" x14ac:dyDescent="0.2">
      <c r="B109" s="86"/>
      <c r="C109" s="64"/>
      <c r="D109" s="87"/>
      <c r="E109" s="15"/>
      <c r="F109" s="123"/>
      <c r="G109" s="149" t="s">
        <v>77</v>
      </c>
      <c r="H109" s="149"/>
      <c r="I109" s="13"/>
      <c r="J109" s="14"/>
      <c r="K109" s="4">
        <f>SUM(K$47:K$49)</f>
        <v>50</v>
      </c>
      <c r="L109" s="4">
        <f>SUM(L$47:L$49)</f>
        <v>0</v>
      </c>
      <c r="M109" s="4">
        <f>SUM(M$47:M$49)</f>
        <v>50</v>
      </c>
      <c r="N109" s="5">
        <f>SUM(N$47:N$49)</f>
        <v>100</v>
      </c>
    </row>
    <row r="110" spans="2:24" ht="13.95" customHeight="1" x14ac:dyDescent="0.2">
      <c r="B110" s="86"/>
      <c r="C110" s="64"/>
      <c r="D110" s="87"/>
      <c r="E110" s="15"/>
      <c r="F110" s="123"/>
      <c r="G110" s="149" t="s">
        <v>28</v>
      </c>
      <c r="H110" s="149"/>
      <c r="I110" s="13"/>
      <c r="J110" s="14"/>
      <c r="K110" s="4">
        <f>SUM(K$50:K$81)</f>
        <v>4993</v>
      </c>
      <c r="L110" s="4">
        <f>SUM(L$50:L$81)</f>
        <v>4832</v>
      </c>
      <c r="M110" s="4">
        <f>SUM(M$50:M$81)</f>
        <v>7864</v>
      </c>
      <c r="N110" s="5">
        <f>SUM(N$50:N$81)</f>
        <v>3632</v>
      </c>
    </row>
    <row r="111" spans="2:24" ht="13.95" customHeight="1" x14ac:dyDescent="0.2">
      <c r="B111" s="86"/>
      <c r="C111" s="64"/>
      <c r="D111" s="87"/>
      <c r="E111" s="15"/>
      <c r="F111" s="123"/>
      <c r="G111" s="149" t="s">
        <v>47</v>
      </c>
      <c r="H111" s="149"/>
      <c r="I111" s="13"/>
      <c r="J111" s="14"/>
      <c r="K111" s="4">
        <f>SUM(K$27:K$27,K$94:K$95)</f>
        <v>914</v>
      </c>
      <c r="L111" s="4">
        <f>SUM(L27:L27,L$94:L$95)</f>
        <v>554</v>
      </c>
      <c r="M111" s="4">
        <f>SUM(M27:M27,M$94:M$95)</f>
        <v>401</v>
      </c>
      <c r="N111" s="5">
        <f>SUM(N27:N27,N$94:N$95)</f>
        <v>300</v>
      </c>
    </row>
    <row r="112" spans="2:24" ht="13.95" customHeight="1" thickBot="1" x14ac:dyDescent="0.25">
      <c r="B112" s="88"/>
      <c r="C112" s="89"/>
      <c r="D112" s="90"/>
      <c r="E112" s="17"/>
      <c r="F112" s="9"/>
      <c r="G112" s="147" t="s">
        <v>44</v>
      </c>
      <c r="H112" s="147"/>
      <c r="I112" s="18"/>
      <c r="J112" s="19"/>
      <c r="K112" s="10">
        <f>SUM(K$82:K$93,K$96)</f>
        <v>269</v>
      </c>
      <c r="L112" s="10">
        <f>SUM(L$82:L$93,L$96)</f>
        <v>140</v>
      </c>
      <c r="M112" s="10">
        <f>SUM(M$82:M$93,M$96)</f>
        <v>273</v>
      </c>
      <c r="N112" s="11">
        <f>SUM(N$82:N$93,N$96)</f>
        <v>94</v>
      </c>
    </row>
    <row r="113" spans="2:14" ht="18" customHeight="1" thickTop="1" x14ac:dyDescent="0.2">
      <c r="B113" s="159" t="s">
        <v>48</v>
      </c>
      <c r="C113" s="160"/>
      <c r="D113" s="161"/>
      <c r="E113" s="91"/>
      <c r="F113" s="120"/>
      <c r="G113" s="162" t="s">
        <v>49</v>
      </c>
      <c r="H113" s="162"/>
      <c r="I113" s="120"/>
      <c r="J113" s="121"/>
      <c r="K113" s="35" t="s">
        <v>50</v>
      </c>
      <c r="L113" s="41"/>
      <c r="M113" s="41"/>
      <c r="N113" s="53"/>
    </row>
    <row r="114" spans="2:14" ht="18" customHeight="1" x14ac:dyDescent="0.2">
      <c r="B114" s="92"/>
      <c r="C114" s="93"/>
      <c r="D114" s="93"/>
      <c r="E114" s="94"/>
      <c r="F114" s="95"/>
      <c r="G114" s="96"/>
      <c r="H114" s="96"/>
      <c r="I114" s="95"/>
      <c r="J114" s="97"/>
      <c r="K114" s="36" t="s">
        <v>51</v>
      </c>
      <c r="L114" s="42"/>
      <c r="M114" s="42"/>
      <c r="N114" s="45"/>
    </row>
    <row r="115" spans="2:14" ht="18" customHeight="1" x14ac:dyDescent="0.2">
      <c r="B115" s="86"/>
      <c r="C115" s="64"/>
      <c r="D115" s="64"/>
      <c r="E115" s="98"/>
      <c r="F115" s="22"/>
      <c r="G115" s="163" t="s">
        <v>52</v>
      </c>
      <c r="H115" s="163"/>
      <c r="I115" s="118"/>
      <c r="J115" s="122"/>
      <c r="K115" s="37" t="s">
        <v>53</v>
      </c>
      <c r="L115" s="43"/>
      <c r="M115" s="47"/>
      <c r="N115" s="43"/>
    </row>
    <row r="116" spans="2:14" ht="18" customHeight="1" x14ac:dyDescent="0.2">
      <c r="B116" s="86"/>
      <c r="C116" s="64"/>
      <c r="D116" s="64"/>
      <c r="E116" s="99"/>
      <c r="F116" s="64"/>
      <c r="G116" s="100"/>
      <c r="H116" s="100"/>
      <c r="I116" s="93"/>
      <c r="J116" s="101"/>
      <c r="K116" s="38" t="s">
        <v>89</v>
      </c>
      <c r="L116" s="44"/>
      <c r="M116" s="26"/>
      <c r="N116" s="44"/>
    </row>
    <row r="117" spans="2:14" ht="18" customHeight="1" x14ac:dyDescent="0.2">
      <c r="B117" s="86"/>
      <c r="C117" s="64"/>
      <c r="D117" s="64"/>
      <c r="E117" s="99"/>
      <c r="F117" s="64"/>
      <c r="G117" s="100"/>
      <c r="H117" s="100"/>
      <c r="I117" s="93"/>
      <c r="J117" s="101"/>
      <c r="K117" s="38" t="s">
        <v>82</v>
      </c>
      <c r="L117" s="42"/>
      <c r="M117" s="26"/>
      <c r="N117" s="44"/>
    </row>
    <row r="118" spans="2:14" ht="18" customHeight="1" x14ac:dyDescent="0.2">
      <c r="B118" s="86"/>
      <c r="C118" s="64"/>
      <c r="D118" s="64"/>
      <c r="E118" s="98"/>
      <c r="F118" s="22"/>
      <c r="G118" s="163" t="s">
        <v>54</v>
      </c>
      <c r="H118" s="163"/>
      <c r="I118" s="118"/>
      <c r="J118" s="122"/>
      <c r="K118" s="37" t="s">
        <v>93</v>
      </c>
      <c r="L118" s="43"/>
      <c r="M118" s="47"/>
      <c r="N118" s="43"/>
    </row>
    <row r="119" spans="2:14" ht="18" customHeight="1" x14ac:dyDescent="0.2">
      <c r="B119" s="86"/>
      <c r="C119" s="64"/>
      <c r="D119" s="64"/>
      <c r="E119" s="99"/>
      <c r="F119" s="64"/>
      <c r="G119" s="100"/>
      <c r="H119" s="100"/>
      <c r="I119" s="93"/>
      <c r="J119" s="101"/>
      <c r="K119" s="38" t="s">
        <v>90</v>
      </c>
      <c r="L119" s="44"/>
      <c r="M119" s="26"/>
      <c r="N119" s="44"/>
    </row>
    <row r="120" spans="2:14" ht="18" customHeight="1" x14ac:dyDescent="0.2">
      <c r="B120" s="86"/>
      <c r="C120" s="64"/>
      <c r="D120" s="64"/>
      <c r="E120" s="99"/>
      <c r="F120" s="64"/>
      <c r="G120" s="100"/>
      <c r="H120" s="100"/>
      <c r="I120" s="93"/>
      <c r="J120" s="101"/>
      <c r="K120" s="38" t="s">
        <v>91</v>
      </c>
      <c r="L120" s="44"/>
      <c r="M120" s="44"/>
      <c r="N120" s="44"/>
    </row>
    <row r="121" spans="2:14" ht="18" customHeight="1" x14ac:dyDescent="0.2">
      <c r="B121" s="86"/>
      <c r="C121" s="64"/>
      <c r="D121" s="64"/>
      <c r="E121" s="78"/>
      <c r="F121" s="79"/>
      <c r="G121" s="96"/>
      <c r="H121" s="96"/>
      <c r="I121" s="95"/>
      <c r="J121" s="97"/>
      <c r="K121" s="38" t="s">
        <v>92</v>
      </c>
      <c r="L121" s="45"/>
      <c r="M121" s="42"/>
      <c r="N121" s="45"/>
    </row>
    <row r="122" spans="2:14" ht="18" customHeight="1" x14ac:dyDescent="0.2">
      <c r="B122" s="102"/>
      <c r="C122" s="79"/>
      <c r="D122" s="79"/>
      <c r="E122" s="15"/>
      <c r="F122" s="123"/>
      <c r="G122" s="149" t="s">
        <v>55</v>
      </c>
      <c r="H122" s="149"/>
      <c r="I122" s="13"/>
      <c r="J122" s="14"/>
      <c r="K122" s="27" t="s">
        <v>161</v>
      </c>
      <c r="L122" s="46"/>
      <c r="M122" s="48"/>
      <c r="N122" s="46"/>
    </row>
    <row r="123" spans="2:14" ht="18" customHeight="1" x14ac:dyDescent="0.2">
      <c r="B123" s="156" t="s">
        <v>56</v>
      </c>
      <c r="C123" s="157"/>
      <c r="D123" s="157"/>
      <c r="E123" s="22"/>
      <c r="F123" s="22"/>
      <c r="G123" s="22"/>
      <c r="H123" s="22"/>
      <c r="I123" s="22"/>
      <c r="J123" s="22"/>
      <c r="K123" s="22"/>
      <c r="L123" s="22"/>
      <c r="M123" s="22"/>
      <c r="N123" s="54"/>
    </row>
    <row r="124" spans="2:14" ht="14.1" customHeight="1" x14ac:dyDescent="0.2">
      <c r="B124" s="103"/>
      <c r="C124" s="39" t="s">
        <v>57</v>
      </c>
      <c r="D124" s="104"/>
      <c r="E124" s="39"/>
      <c r="F124" s="39"/>
      <c r="G124" s="39"/>
      <c r="H124" s="39"/>
      <c r="I124" s="39"/>
      <c r="J124" s="39"/>
      <c r="K124" s="39"/>
      <c r="L124" s="39"/>
      <c r="M124" s="39"/>
      <c r="N124" s="55"/>
    </row>
    <row r="125" spans="2:14" ht="14.1" customHeight="1" x14ac:dyDescent="0.2">
      <c r="B125" s="103"/>
      <c r="C125" s="39" t="s">
        <v>58</v>
      </c>
      <c r="D125" s="104"/>
      <c r="E125" s="39"/>
      <c r="F125" s="39"/>
      <c r="G125" s="39"/>
      <c r="H125" s="39"/>
      <c r="I125" s="39"/>
      <c r="J125" s="39"/>
      <c r="K125" s="39"/>
      <c r="L125" s="39"/>
      <c r="M125" s="39"/>
      <c r="N125" s="55"/>
    </row>
    <row r="126" spans="2:14" ht="14.1" customHeight="1" x14ac:dyDescent="0.2">
      <c r="B126" s="103"/>
      <c r="C126" s="39" t="s">
        <v>59</v>
      </c>
      <c r="D126" s="104"/>
      <c r="E126" s="39"/>
      <c r="F126" s="39"/>
      <c r="G126" s="39"/>
      <c r="H126" s="39"/>
      <c r="I126" s="39"/>
      <c r="J126" s="39"/>
      <c r="K126" s="39"/>
      <c r="L126" s="39"/>
      <c r="M126" s="39"/>
      <c r="N126" s="55"/>
    </row>
    <row r="127" spans="2:14" ht="14.1" customHeight="1" x14ac:dyDescent="0.2">
      <c r="B127" s="103"/>
      <c r="C127" s="39" t="s">
        <v>122</v>
      </c>
      <c r="D127" s="104"/>
      <c r="E127" s="39"/>
      <c r="F127" s="39"/>
      <c r="G127" s="39"/>
      <c r="H127" s="39"/>
      <c r="I127" s="39"/>
      <c r="J127" s="39"/>
      <c r="K127" s="39"/>
      <c r="L127" s="39"/>
      <c r="M127" s="39"/>
      <c r="N127" s="55"/>
    </row>
    <row r="128" spans="2:14" ht="14.1" customHeight="1" x14ac:dyDescent="0.2">
      <c r="B128" s="105"/>
      <c r="C128" s="39" t="s">
        <v>123</v>
      </c>
      <c r="D128" s="39"/>
      <c r="E128" s="39"/>
      <c r="F128" s="39"/>
      <c r="G128" s="39"/>
      <c r="H128" s="39"/>
      <c r="I128" s="39"/>
      <c r="J128" s="39"/>
      <c r="K128" s="39"/>
      <c r="L128" s="39"/>
      <c r="M128" s="39"/>
      <c r="N128" s="55"/>
    </row>
    <row r="129" spans="2:14" ht="14.1" customHeight="1" x14ac:dyDescent="0.2">
      <c r="B129" s="105"/>
      <c r="C129" s="39" t="s">
        <v>119</v>
      </c>
      <c r="D129" s="39"/>
      <c r="E129" s="39"/>
      <c r="F129" s="39"/>
      <c r="G129" s="39"/>
      <c r="H129" s="39"/>
      <c r="I129" s="39"/>
      <c r="J129" s="39"/>
      <c r="K129" s="39"/>
      <c r="L129" s="39"/>
      <c r="M129" s="39"/>
      <c r="N129" s="55"/>
    </row>
    <row r="130" spans="2:14" ht="14.1" customHeight="1" x14ac:dyDescent="0.2">
      <c r="B130" s="105"/>
      <c r="C130" s="39" t="s">
        <v>87</v>
      </c>
      <c r="D130" s="39"/>
      <c r="E130" s="39"/>
      <c r="F130" s="39"/>
      <c r="G130" s="39"/>
      <c r="H130" s="39"/>
      <c r="I130" s="39"/>
      <c r="J130" s="39"/>
      <c r="K130" s="39"/>
      <c r="L130" s="39"/>
      <c r="M130" s="39"/>
      <c r="N130" s="55"/>
    </row>
    <row r="131" spans="2:14" ht="14.1" customHeight="1" x14ac:dyDescent="0.2">
      <c r="B131" s="105"/>
      <c r="C131" s="39" t="s">
        <v>88</v>
      </c>
      <c r="D131" s="39"/>
      <c r="E131" s="39"/>
      <c r="F131" s="39"/>
      <c r="G131" s="39"/>
      <c r="H131" s="39"/>
      <c r="I131" s="39"/>
      <c r="J131" s="39"/>
      <c r="K131" s="39"/>
      <c r="L131" s="39"/>
      <c r="M131" s="39"/>
      <c r="N131" s="55"/>
    </row>
    <row r="132" spans="2:14" ht="14.1" customHeight="1" x14ac:dyDescent="0.2">
      <c r="B132" s="105"/>
      <c r="C132" s="39" t="s">
        <v>78</v>
      </c>
      <c r="D132" s="39"/>
      <c r="E132" s="39"/>
      <c r="F132" s="39"/>
      <c r="G132" s="39"/>
      <c r="H132" s="39"/>
      <c r="I132" s="39"/>
      <c r="J132" s="39"/>
      <c r="K132" s="39"/>
      <c r="L132" s="39"/>
      <c r="M132" s="39"/>
      <c r="N132" s="55"/>
    </row>
    <row r="133" spans="2:14" ht="14.1" customHeight="1" x14ac:dyDescent="0.2">
      <c r="B133" s="105"/>
      <c r="C133" s="39" t="s">
        <v>128</v>
      </c>
      <c r="D133" s="39"/>
      <c r="E133" s="39"/>
      <c r="F133" s="39"/>
      <c r="G133" s="39"/>
      <c r="H133" s="39"/>
      <c r="I133" s="39"/>
      <c r="J133" s="39"/>
      <c r="K133" s="39"/>
      <c r="L133" s="39"/>
      <c r="M133" s="39"/>
      <c r="N133" s="55"/>
    </row>
    <row r="134" spans="2:14" ht="14.1" customHeight="1" x14ac:dyDescent="0.2">
      <c r="B134" s="105"/>
      <c r="C134" s="39" t="s">
        <v>124</v>
      </c>
      <c r="D134" s="39"/>
      <c r="E134" s="39"/>
      <c r="F134" s="39"/>
      <c r="G134" s="39"/>
      <c r="H134" s="39"/>
      <c r="I134" s="39"/>
      <c r="J134" s="39"/>
      <c r="K134" s="39"/>
      <c r="L134" s="39"/>
      <c r="M134" s="39"/>
      <c r="N134" s="55"/>
    </row>
    <row r="135" spans="2:14" ht="14.1" customHeight="1" x14ac:dyDescent="0.2">
      <c r="B135" s="105"/>
      <c r="C135" s="39" t="s">
        <v>125</v>
      </c>
      <c r="D135" s="39"/>
      <c r="E135" s="39"/>
      <c r="F135" s="39"/>
      <c r="G135" s="39"/>
      <c r="H135" s="39"/>
      <c r="I135" s="39"/>
      <c r="J135" s="39"/>
      <c r="K135" s="39"/>
      <c r="L135" s="39"/>
      <c r="M135" s="39"/>
      <c r="N135" s="55"/>
    </row>
    <row r="136" spans="2:14" ht="14.1" customHeight="1" x14ac:dyDescent="0.2">
      <c r="B136" s="105"/>
      <c r="C136" s="39" t="s">
        <v>126</v>
      </c>
      <c r="D136" s="39"/>
      <c r="E136" s="39"/>
      <c r="F136" s="39"/>
      <c r="G136" s="39"/>
      <c r="H136" s="39"/>
      <c r="I136" s="39"/>
      <c r="J136" s="39"/>
      <c r="K136" s="39"/>
      <c r="L136" s="39"/>
      <c r="M136" s="39"/>
      <c r="N136" s="55"/>
    </row>
    <row r="137" spans="2:14" ht="14.1" customHeight="1" x14ac:dyDescent="0.2">
      <c r="B137" s="105"/>
      <c r="C137" s="39" t="s">
        <v>115</v>
      </c>
      <c r="D137" s="39"/>
      <c r="E137" s="39"/>
      <c r="F137" s="39"/>
      <c r="G137" s="39"/>
      <c r="H137" s="39"/>
      <c r="I137" s="39"/>
      <c r="J137" s="39"/>
      <c r="K137" s="39"/>
      <c r="L137" s="39"/>
      <c r="M137" s="39"/>
      <c r="N137" s="55"/>
    </row>
    <row r="138" spans="2:14" ht="14.1" customHeight="1" x14ac:dyDescent="0.2">
      <c r="B138" s="105"/>
      <c r="C138" s="39" t="s">
        <v>127</v>
      </c>
      <c r="D138" s="39"/>
      <c r="E138" s="39"/>
      <c r="F138" s="39"/>
      <c r="G138" s="39"/>
      <c r="H138" s="39"/>
      <c r="I138" s="39"/>
      <c r="J138" s="39"/>
      <c r="K138" s="39"/>
      <c r="L138" s="39"/>
      <c r="M138" s="39"/>
      <c r="N138" s="55"/>
    </row>
    <row r="139" spans="2:14" ht="14.1" customHeight="1" x14ac:dyDescent="0.2">
      <c r="B139" s="105"/>
      <c r="C139" s="39" t="s">
        <v>188</v>
      </c>
      <c r="D139" s="39"/>
      <c r="E139" s="39"/>
      <c r="F139" s="39"/>
      <c r="G139" s="39"/>
      <c r="H139" s="39"/>
      <c r="I139" s="39"/>
      <c r="J139" s="39"/>
      <c r="K139" s="39"/>
      <c r="L139" s="39"/>
      <c r="M139" s="39"/>
      <c r="N139" s="55"/>
    </row>
    <row r="140" spans="2:14" ht="14.1" customHeight="1" x14ac:dyDescent="0.2">
      <c r="B140" s="105"/>
      <c r="C140" s="39" t="s">
        <v>121</v>
      </c>
      <c r="D140" s="39"/>
      <c r="E140" s="39"/>
      <c r="F140" s="39"/>
      <c r="G140" s="39"/>
      <c r="H140" s="39"/>
      <c r="I140" s="39"/>
      <c r="J140" s="39"/>
      <c r="K140" s="39"/>
      <c r="L140" s="39"/>
      <c r="M140" s="39"/>
      <c r="N140" s="55"/>
    </row>
    <row r="141" spans="2:14" x14ac:dyDescent="0.2">
      <c r="B141" s="106"/>
      <c r="C141" s="39" t="s">
        <v>134</v>
      </c>
      <c r="N141" s="63"/>
    </row>
    <row r="142" spans="2:14" x14ac:dyDescent="0.2">
      <c r="B142" s="106"/>
      <c r="C142" s="39" t="s">
        <v>130</v>
      </c>
      <c r="N142" s="63"/>
    </row>
    <row r="143" spans="2:14" ht="14.1" customHeight="1" x14ac:dyDescent="0.2">
      <c r="B143" s="105"/>
      <c r="C143" s="39" t="s">
        <v>104</v>
      </c>
      <c r="D143" s="39"/>
      <c r="E143" s="39"/>
      <c r="F143" s="39"/>
      <c r="G143" s="39"/>
      <c r="H143" s="39"/>
      <c r="I143" s="39"/>
      <c r="J143" s="39"/>
      <c r="K143" s="39"/>
      <c r="L143" s="39"/>
      <c r="M143" s="39"/>
      <c r="N143" s="55"/>
    </row>
    <row r="144" spans="2:14" ht="18" customHeight="1" x14ac:dyDescent="0.2">
      <c r="B144" s="105"/>
      <c r="C144" s="39" t="s">
        <v>60</v>
      </c>
      <c r="D144" s="39"/>
      <c r="E144" s="39"/>
      <c r="F144" s="39"/>
      <c r="G144" s="39"/>
      <c r="H144" s="39"/>
      <c r="I144" s="39"/>
      <c r="J144" s="39"/>
      <c r="K144" s="39"/>
      <c r="L144" s="39"/>
      <c r="M144" s="39"/>
      <c r="N144" s="55"/>
    </row>
    <row r="145" spans="2:14" x14ac:dyDescent="0.2">
      <c r="B145" s="106"/>
      <c r="C145" s="39" t="s">
        <v>120</v>
      </c>
      <c r="N145" s="63"/>
    </row>
    <row r="146" spans="2:14" x14ac:dyDescent="0.2">
      <c r="B146" s="106"/>
      <c r="C146" s="39" t="s">
        <v>139</v>
      </c>
      <c r="N146" s="63"/>
    </row>
    <row r="147" spans="2:14" ht="13.8" thickBot="1" x14ac:dyDescent="0.25">
      <c r="B147" s="107"/>
      <c r="C147" s="40" t="s">
        <v>131</v>
      </c>
      <c r="D147" s="61"/>
      <c r="E147" s="61"/>
      <c r="F147" s="61"/>
      <c r="G147" s="61"/>
      <c r="H147" s="61"/>
      <c r="I147" s="61"/>
      <c r="J147" s="61"/>
      <c r="K147" s="61"/>
      <c r="L147" s="61"/>
      <c r="M147" s="61"/>
      <c r="N147" s="62"/>
    </row>
  </sheetData>
  <mergeCells count="27">
    <mergeCell ref="G122:H122"/>
    <mergeCell ref="B123:D123"/>
    <mergeCell ref="G111:H111"/>
    <mergeCell ref="G112:H112"/>
    <mergeCell ref="B113:D113"/>
    <mergeCell ref="G113:H113"/>
    <mergeCell ref="G115:H115"/>
    <mergeCell ref="G118:H118"/>
    <mergeCell ref="G110:H110"/>
    <mergeCell ref="G10:H10"/>
    <mergeCell ref="C94:D94"/>
    <mergeCell ref="D101:G101"/>
    <mergeCell ref="D102:G102"/>
    <mergeCell ref="B103:I103"/>
    <mergeCell ref="B104:D104"/>
    <mergeCell ref="G104:H104"/>
    <mergeCell ref="G105:H105"/>
    <mergeCell ref="G106:H106"/>
    <mergeCell ref="G107:H107"/>
    <mergeCell ref="G108:H108"/>
    <mergeCell ref="G109:H109"/>
    <mergeCell ref="D9:F9"/>
    <mergeCell ref="D4:G4"/>
    <mergeCell ref="D5:G5"/>
    <mergeCell ref="D6:G6"/>
    <mergeCell ref="D7:F7"/>
    <mergeCell ref="D8:F8"/>
  </mergeCells>
  <phoneticPr fontId="23"/>
  <conditionalFormatting sqref="O11:O96">
    <cfRule type="expression" dxfId="3"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7" max="16383"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B1:AC153"/>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248</v>
      </c>
      <c r="L5" s="29" t="str">
        <f>K5</f>
        <v>2022.6.6</v>
      </c>
      <c r="M5" s="29" t="str">
        <f>K5</f>
        <v>2022.6.6</v>
      </c>
      <c r="N5" s="113" t="str">
        <f>K5</f>
        <v>2022.6.6</v>
      </c>
    </row>
    <row r="6" spans="2:24" ht="18" customHeight="1" x14ac:dyDescent="0.2">
      <c r="B6" s="68"/>
      <c r="C6" s="123"/>
      <c r="D6" s="149" t="s">
        <v>3</v>
      </c>
      <c r="E6" s="149"/>
      <c r="F6" s="149"/>
      <c r="G6" s="149"/>
      <c r="H6" s="123"/>
      <c r="I6" s="123"/>
      <c r="J6" s="69"/>
      <c r="K6" s="108">
        <v>0.43194444444444446</v>
      </c>
      <c r="L6" s="108">
        <v>0.3888888888888889</v>
      </c>
      <c r="M6" s="108">
        <v>0.48958333333333331</v>
      </c>
      <c r="N6" s="109">
        <v>0.51180555555555551</v>
      </c>
    </row>
    <row r="7" spans="2:24" ht="18" customHeight="1" x14ac:dyDescent="0.2">
      <c r="B7" s="68"/>
      <c r="C7" s="123"/>
      <c r="D7" s="149" t="s">
        <v>4</v>
      </c>
      <c r="E7" s="150"/>
      <c r="F7" s="150"/>
      <c r="G7" s="70" t="s">
        <v>5</v>
      </c>
      <c r="H7" s="123"/>
      <c r="I7" s="123"/>
      <c r="J7" s="69"/>
      <c r="K7" s="110">
        <v>2.23</v>
      </c>
      <c r="L7" s="110">
        <v>1.56</v>
      </c>
      <c r="M7" s="110">
        <v>1.56</v>
      </c>
      <c r="N7" s="111">
        <v>1.58</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249</v>
      </c>
      <c r="G11" s="123"/>
      <c r="H11" s="123"/>
      <c r="I11" s="123"/>
      <c r="J11" s="123"/>
      <c r="K11" s="20" t="s">
        <v>149</v>
      </c>
      <c r="L11" s="20" t="s">
        <v>149</v>
      </c>
      <c r="M11" s="20" t="s">
        <v>146</v>
      </c>
      <c r="N11" s="21"/>
      <c r="P11" t="s">
        <v>14</v>
      </c>
      <c r="Q11" t="e">
        <f t="shared" ref="Q11:T15" si="0">IF(K11="",0,VALUE(MID(K11,2,LEN(K11)-2)))</f>
        <v>#VALUE!</v>
      </c>
      <c r="R11" t="e">
        <f t="shared" si="0"/>
        <v>#VALUE!</v>
      </c>
      <c r="S11">
        <f t="shared" si="0"/>
        <v>5</v>
      </c>
      <c r="T11">
        <f t="shared" si="0"/>
        <v>0</v>
      </c>
      <c r="U11">
        <f t="shared" ref="U11:X24" si="1">IF(K11="＋",0,IF(K11="(＋)",0,ABS(K11)))</f>
        <v>0</v>
      </c>
      <c r="V11">
        <f t="shared" si="1"/>
        <v>0</v>
      </c>
      <c r="W11">
        <f t="shared" si="1"/>
        <v>5</v>
      </c>
      <c r="X11">
        <f t="shared" si="1"/>
        <v>0</v>
      </c>
    </row>
    <row r="12" spans="2:24" ht="13.5" customHeight="1" x14ac:dyDescent="0.2">
      <c r="B12" s="1">
        <f t="shared" ref="B12:B75" si="2">B11+1</f>
        <v>2</v>
      </c>
      <c r="C12" s="3"/>
      <c r="D12" s="6"/>
      <c r="E12" s="123"/>
      <c r="F12" s="123" t="s">
        <v>135</v>
      </c>
      <c r="G12" s="123"/>
      <c r="H12" s="123"/>
      <c r="I12" s="123"/>
      <c r="J12" s="123"/>
      <c r="K12" s="20"/>
      <c r="L12" s="20"/>
      <c r="M12" s="20" t="s">
        <v>250</v>
      </c>
      <c r="N12" s="21" t="s">
        <v>151</v>
      </c>
      <c r="P12" t="s">
        <v>14</v>
      </c>
      <c r="Q12">
        <f t="shared" si="0"/>
        <v>0</v>
      </c>
      <c r="R12">
        <f t="shared" si="0"/>
        <v>0</v>
      </c>
      <c r="S12">
        <f t="shared" si="0"/>
        <v>20</v>
      </c>
      <c r="T12">
        <f t="shared" si="0"/>
        <v>25</v>
      </c>
      <c r="U12">
        <f t="shared" si="1"/>
        <v>0</v>
      </c>
      <c r="V12">
        <f t="shared" si="1"/>
        <v>0</v>
      </c>
      <c r="W12">
        <f t="shared" si="1"/>
        <v>20</v>
      </c>
      <c r="X12">
        <f t="shared" si="1"/>
        <v>25</v>
      </c>
    </row>
    <row r="13" spans="2:24" ht="13.5" customHeight="1" x14ac:dyDescent="0.2">
      <c r="B13" s="1">
        <f t="shared" si="2"/>
        <v>3</v>
      </c>
      <c r="C13" s="3"/>
      <c r="D13" s="6"/>
      <c r="E13" s="123"/>
      <c r="F13" s="123" t="s">
        <v>191</v>
      </c>
      <c r="G13" s="123"/>
      <c r="H13" s="123"/>
      <c r="I13" s="123"/>
      <c r="J13" s="123"/>
      <c r="K13" s="20" t="s">
        <v>235</v>
      </c>
      <c r="L13" s="20" t="s">
        <v>240</v>
      </c>
      <c r="M13" s="20" t="s">
        <v>251</v>
      </c>
      <c r="N13" s="21" t="s">
        <v>235</v>
      </c>
      <c r="P13" t="s">
        <v>14</v>
      </c>
      <c r="Q13">
        <f>IF(K13="",0,VALUE(MID(K13,2,LEN(K13)-2)))</f>
        <v>300</v>
      </c>
      <c r="R13">
        <f t="shared" si="0"/>
        <v>250</v>
      </c>
      <c r="S13">
        <f t="shared" si="0"/>
        <v>400</v>
      </c>
      <c r="T13">
        <f t="shared" si="0"/>
        <v>300</v>
      </c>
      <c r="U13">
        <f>IF(K13="＋",0,IF(K13="(＋)",0,ABS(K13)))</f>
        <v>300</v>
      </c>
      <c r="V13">
        <f t="shared" si="1"/>
        <v>250</v>
      </c>
      <c r="W13">
        <f t="shared" si="1"/>
        <v>400</v>
      </c>
      <c r="X13">
        <f t="shared" si="1"/>
        <v>300</v>
      </c>
    </row>
    <row r="14" spans="2:24" ht="13.5" customHeight="1" x14ac:dyDescent="0.2">
      <c r="B14" s="1">
        <f t="shared" si="2"/>
        <v>4</v>
      </c>
      <c r="C14" s="3"/>
      <c r="D14" s="6"/>
      <c r="E14" s="123"/>
      <c r="F14" s="123" t="s">
        <v>252</v>
      </c>
      <c r="G14" s="123"/>
      <c r="H14" s="123"/>
      <c r="I14" s="123"/>
      <c r="J14" s="123"/>
      <c r="K14" s="20" t="s">
        <v>149</v>
      </c>
      <c r="L14" s="20"/>
      <c r="M14" s="20"/>
      <c r="N14" s="21"/>
      <c r="P14" t="s">
        <v>14</v>
      </c>
      <c r="Q14" t="e">
        <f>IF(K14="",0,VALUE(MID(K14,2,LEN(K14)-2)))</f>
        <v>#VALUE!</v>
      </c>
      <c r="R14">
        <f t="shared" si="0"/>
        <v>0</v>
      </c>
      <c r="S14">
        <f t="shared" si="0"/>
        <v>0</v>
      </c>
      <c r="T14">
        <f t="shared" si="0"/>
        <v>0</v>
      </c>
      <c r="U14">
        <f t="shared" si="1"/>
        <v>0</v>
      </c>
      <c r="V14">
        <f t="shared" si="1"/>
        <v>0</v>
      </c>
      <c r="W14">
        <f t="shared" si="1"/>
        <v>0</v>
      </c>
      <c r="X14">
        <f t="shared" si="1"/>
        <v>0</v>
      </c>
    </row>
    <row r="15" spans="2:24" ht="13.5" customHeight="1" x14ac:dyDescent="0.2">
      <c r="B15" s="1">
        <f t="shared" si="2"/>
        <v>5</v>
      </c>
      <c r="C15" s="3"/>
      <c r="D15" s="6"/>
      <c r="E15" s="123"/>
      <c r="F15" s="123" t="s">
        <v>165</v>
      </c>
      <c r="G15" s="123"/>
      <c r="H15" s="123"/>
      <c r="I15" s="123"/>
      <c r="J15" s="123"/>
      <c r="K15" s="20"/>
      <c r="L15" s="20" t="s">
        <v>149</v>
      </c>
      <c r="M15" s="20"/>
      <c r="N15" s="21"/>
      <c r="P15" t="s">
        <v>14</v>
      </c>
      <c r="Q15">
        <f>IF(K15="",0,VALUE(MID(K15,2,LEN(K15)-2)))</f>
        <v>0</v>
      </c>
      <c r="R15" t="e">
        <f t="shared" si="0"/>
        <v>#VALUE!</v>
      </c>
      <c r="S15">
        <f t="shared" si="0"/>
        <v>0</v>
      </c>
      <c r="T15">
        <f t="shared" si="0"/>
        <v>0</v>
      </c>
      <c r="U15">
        <f t="shared" si="1"/>
        <v>0</v>
      </c>
      <c r="V15">
        <f t="shared" si="1"/>
        <v>0</v>
      </c>
      <c r="W15">
        <f t="shared" si="1"/>
        <v>0</v>
      </c>
      <c r="X15">
        <f t="shared" si="1"/>
        <v>0</v>
      </c>
    </row>
    <row r="16" spans="2:24" ht="13.95" customHeight="1" x14ac:dyDescent="0.2">
      <c r="B16" s="1">
        <f t="shared" si="2"/>
        <v>6</v>
      </c>
      <c r="C16" s="3"/>
      <c r="D16" s="6"/>
      <c r="E16" s="123"/>
      <c r="F16" s="123" t="s">
        <v>197</v>
      </c>
      <c r="G16" s="123"/>
      <c r="H16" s="123"/>
      <c r="I16" s="123"/>
      <c r="J16" s="123"/>
      <c r="K16" s="20" t="s">
        <v>151</v>
      </c>
      <c r="L16" s="20" t="s">
        <v>235</v>
      </c>
      <c r="M16" s="20" t="s">
        <v>150</v>
      </c>
      <c r="N16" s="21" t="s">
        <v>253</v>
      </c>
      <c r="P16" s="81" t="s">
        <v>15</v>
      </c>
      <c r="Q16" t="str">
        <f>K16</f>
        <v>(25)</v>
      </c>
      <c r="R16" t="str">
        <f>L16</f>
        <v>(300)</v>
      </c>
      <c r="S16" t="str">
        <f>M16</f>
        <v>(50)</v>
      </c>
      <c r="T16" t="str">
        <f>N16</f>
        <v>(100)</v>
      </c>
      <c r="U16">
        <f t="shared" si="1"/>
        <v>25</v>
      </c>
      <c r="V16">
        <f>IF(L16="＋",0,IF(L16="(＋)",0,ABS(L16)))</f>
        <v>300</v>
      </c>
      <c r="W16">
        <f t="shared" si="1"/>
        <v>50</v>
      </c>
      <c r="X16">
        <f t="shared" si="1"/>
        <v>100</v>
      </c>
    </row>
    <row r="17" spans="2:24" ht="13.95" customHeight="1" x14ac:dyDescent="0.2">
      <c r="B17" s="1">
        <f t="shared" si="2"/>
        <v>7</v>
      </c>
      <c r="C17" s="3"/>
      <c r="D17" s="6"/>
      <c r="E17" s="123"/>
      <c r="F17" s="123" t="s">
        <v>202</v>
      </c>
      <c r="G17" s="123"/>
      <c r="H17" s="123"/>
      <c r="I17" s="123"/>
      <c r="J17" s="123"/>
      <c r="K17" s="20" t="s">
        <v>254</v>
      </c>
      <c r="L17" s="20" t="s">
        <v>255</v>
      </c>
      <c r="M17" s="20" t="s">
        <v>256</v>
      </c>
      <c r="N17" s="21" t="s">
        <v>257</v>
      </c>
      <c r="P17" t="s">
        <v>14</v>
      </c>
      <c r="Q17">
        <f>IF(K17="",0,VALUE(MID(K17,2,LEN(K17)-2)))</f>
        <v>0</v>
      </c>
      <c r="R17">
        <f>IF(L17="",0,VALUE(MID(L17,2,LEN(L17)-2)))</f>
        <v>0</v>
      </c>
      <c r="S17">
        <f>IF(M17="",0,VALUE(MID(M17,2,LEN(M17)-2)))</f>
        <v>34</v>
      </c>
      <c r="T17">
        <f>IF(N17="",0,VALUE(MID(N17,2,LEN(N17)-2)))</f>
        <v>0</v>
      </c>
      <c r="U17">
        <f>IF(K17="＋",0,IF(K17="(＋)",0,ABS(K17)))</f>
        <v>1000</v>
      </c>
      <c r="V17">
        <f>IF(L17="＋",0,IF(L17="(＋)",0,ABS(L17)))</f>
        <v>700</v>
      </c>
      <c r="W17">
        <f>IF(M17="＋",0,IF(M17="(＋)",0,ABS(M17)))</f>
        <v>1340</v>
      </c>
      <c r="X17">
        <f>IF(N17="＋",0,IF(N17="(＋)",0,ABS(N17)))</f>
        <v>900</v>
      </c>
    </row>
    <row r="18" spans="2:24" ht="13.5" customHeight="1" x14ac:dyDescent="0.2">
      <c r="B18" s="1">
        <f t="shared" si="2"/>
        <v>8</v>
      </c>
      <c r="C18" s="3"/>
      <c r="D18" s="6"/>
      <c r="E18" s="123"/>
      <c r="F18" s="123" t="s">
        <v>204</v>
      </c>
      <c r="G18" s="123"/>
      <c r="H18" s="123"/>
      <c r="I18" s="123"/>
      <c r="J18" s="123"/>
      <c r="K18" s="20" t="s">
        <v>148</v>
      </c>
      <c r="L18" s="20" t="s">
        <v>148</v>
      </c>
      <c r="M18" s="20" t="s">
        <v>258</v>
      </c>
      <c r="N18" s="21" t="s">
        <v>259</v>
      </c>
      <c r="P18" t="s">
        <v>14</v>
      </c>
      <c r="Q18" t="e">
        <f t="shared" ref="Q18:T21" si="3">IF(K18="",0,VALUE(MID(K18,2,LEN(K18)-2)))</f>
        <v>#VALUE!</v>
      </c>
      <c r="R18" t="e">
        <f t="shared" si="3"/>
        <v>#VALUE!</v>
      </c>
      <c r="S18">
        <f t="shared" si="3"/>
        <v>6</v>
      </c>
      <c r="T18">
        <f t="shared" si="3"/>
        <v>5</v>
      </c>
      <c r="U18">
        <f t="shared" si="1"/>
        <v>0</v>
      </c>
      <c r="V18">
        <f t="shared" si="1"/>
        <v>0</v>
      </c>
      <c r="W18">
        <f t="shared" si="1"/>
        <v>260</v>
      </c>
      <c r="X18">
        <f t="shared" si="1"/>
        <v>450</v>
      </c>
    </row>
    <row r="19" spans="2:24" ht="13.95" customHeight="1" x14ac:dyDescent="0.2">
      <c r="B19" s="1">
        <f t="shared" si="2"/>
        <v>9</v>
      </c>
      <c r="C19" s="3"/>
      <c r="D19" s="6"/>
      <c r="E19" s="123"/>
      <c r="F19" s="123" t="s">
        <v>140</v>
      </c>
      <c r="G19" s="123"/>
      <c r="H19" s="123"/>
      <c r="I19" s="123"/>
      <c r="J19" s="123"/>
      <c r="K19" s="20" t="s">
        <v>260</v>
      </c>
      <c r="L19" s="20" t="s">
        <v>261</v>
      </c>
      <c r="M19" s="20" t="s">
        <v>262</v>
      </c>
      <c r="N19" s="21" t="s">
        <v>263</v>
      </c>
      <c r="P19" t="s">
        <v>14</v>
      </c>
      <c r="Q19">
        <f t="shared" si="3"/>
        <v>350</v>
      </c>
      <c r="R19">
        <f t="shared" si="3"/>
        <v>500</v>
      </c>
      <c r="S19">
        <f t="shared" si="3"/>
        <v>425</v>
      </c>
      <c r="T19">
        <f t="shared" si="3"/>
        <v>275</v>
      </c>
      <c r="U19">
        <f t="shared" si="1"/>
        <v>350</v>
      </c>
      <c r="V19">
        <f t="shared" si="1"/>
        <v>500</v>
      </c>
      <c r="W19">
        <f t="shared" si="1"/>
        <v>425</v>
      </c>
      <c r="X19">
        <f t="shared" si="1"/>
        <v>275</v>
      </c>
    </row>
    <row r="20" spans="2:24" ht="13.5" customHeight="1" x14ac:dyDescent="0.2">
      <c r="B20" s="1">
        <f t="shared" si="2"/>
        <v>10</v>
      </c>
      <c r="C20" s="3"/>
      <c r="D20" s="6"/>
      <c r="E20" s="123"/>
      <c r="F20" s="123" t="s">
        <v>208</v>
      </c>
      <c r="G20" s="123"/>
      <c r="H20" s="123"/>
      <c r="I20" s="123"/>
      <c r="J20" s="123"/>
      <c r="K20" s="20" t="s">
        <v>150</v>
      </c>
      <c r="L20" s="20" t="s">
        <v>232</v>
      </c>
      <c r="M20" s="20" t="s">
        <v>192</v>
      </c>
      <c r="N20" s="21" t="s">
        <v>149</v>
      </c>
      <c r="Q20">
        <f t="shared" si="3"/>
        <v>50</v>
      </c>
      <c r="R20">
        <f t="shared" si="3"/>
        <v>75</v>
      </c>
      <c r="S20">
        <f t="shared" si="3"/>
        <v>15</v>
      </c>
      <c r="T20" t="e">
        <f t="shared" si="3"/>
        <v>#VALUE!</v>
      </c>
      <c r="U20">
        <f t="shared" si="1"/>
        <v>50</v>
      </c>
      <c r="V20">
        <f t="shared" si="1"/>
        <v>75</v>
      </c>
      <c r="W20">
        <f t="shared" si="1"/>
        <v>15</v>
      </c>
      <c r="X20">
        <f t="shared" si="1"/>
        <v>0</v>
      </c>
    </row>
    <row r="21" spans="2:24" ht="13.5" customHeight="1" x14ac:dyDescent="0.2">
      <c r="B21" s="1">
        <f t="shared" si="2"/>
        <v>11</v>
      </c>
      <c r="C21" s="3"/>
      <c r="D21" s="6"/>
      <c r="E21" s="123"/>
      <c r="F21" s="123" t="s">
        <v>239</v>
      </c>
      <c r="G21" s="131"/>
      <c r="H21" s="123"/>
      <c r="I21" s="123"/>
      <c r="J21" s="123"/>
      <c r="K21" s="20"/>
      <c r="L21" s="20"/>
      <c r="M21" s="20"/>
      <c r="N21" s="21" t="s">
        <v>149</v>
      </c>
      <c r="Q21">
        <f t="shared" si="3"/>
        <v>0</v>
      </c>
      <c r="R21">
        <f>IF(L21="",0,VALUE(MID(L21,2,LEN(L21)-2)))</f>
        <v>0</v>
      </c>
      <c r="S21">
        <f>IF(M21="",0,VALUE(MID(M21,2,LEN(M21)-2)))</f>
        <v>0</v>
      </c>
      <c r="T21" t="e">
        <f>IF(N21="",0,VALUE(MID(N21,2,LEN(N21)-2)))</f>
        <v>#VALUE!</v>
      </c>
      <c r="U21">
        <f>IF(K21="＋",0,IF(K21="(＋)",0,ABS(K21)))</f>
        <v>0</v>
      </c>
      <c r="V21">
        <f>IF(L21="＋",0,IF(L21="(＋)",0,ABS(L21)))</f>
        <v>0</v>
      </c>
      <c r="W21">
        <f>IF(M21="＋",0,IF(M21="(＋)",0,ABS(M21)))</f>
        <v>0</v>
      </c>
      <c r="X21">
        <f>IF(N21="＋",0,IF(N21="(＋)",0,ABS(N21)))</f>
        <v>0</v>
      </c>
    </row>
    <row r="22" spans="2:24" ht="13.95" customHeight="1" x14ac:dyDescent="0.2">
      <c r="B22" s="1">
        <f t="shared" si="2"/>
        <v>12</v>
      </c>
      <c r="C22" s="3"/>
      <c r="D22" s="6"/>
      <c r="E22" s="123"/>
      <c r="F22" s="123" t="s">
        <v>116</v>
      </c>
      <c r="G22" s="123"/>
      <c r="H22" s="123"/>
      <c r="I22" s="123"/>
      <c r="J22" s="123"/>
      <c r="K22" s="20" t="s">
        <v>149</v>
      </c>
      <c r="L22" s="20" t="s">
        <v>149</v>
      </c>
      <c r="M22" s="20" t="s">
        <v>147</v>
      </c>
      <c r="N22" s="21" t="s">
        <v>149</v>
      </c>
      <c r="P22" s="81" t="s">
        <v>15</v>
      </c>
      <c r="Q22" t="str">
        <f>K22</f>
        <v>(＋)</v>
      </c>
      <c r="R22" t="str">
        <f>L22</f>
        <v>(＋)</v>
      </c>
      <c r="S22" t="str">
        <f>M22</f>
        <v>(10)</v>
      </c>
      <c r="T22" t="str">
        <f>N22</f>
        <v>(＋)</v>
      </c>
      <c r="U22">
        <f t="shared" si="1"/>
        <v>0</v>
      </c>
      <c r="V22">
        <f t="shared" si="1"/>
        <v>0</v>
      </c>
      <c r="W22">
        <f t="shared" si="1"/>
        <v>10</v>
      </c>
      <c r="X22">
        <f t="shared" si="1"/>
        <v>0</v>
      </c>
    </row>
    <row r="23" spans="2:24" ht="13.5" customHeight="1" x14ac:dyDescent="0.2">
      <c r="B23" s="1">
        <f t="shared" si="2"/>
        <v>13</v>
      </c>
      <c r="C23" s="3"/>
      <c r="D23" s="6"/>
      <c r="E23" s="123"/>
      <c r="F23" s="123" t="s">
        <v>109</v>
      </c>
      <c r="G23" s="123"/>
      <c r="H23" s="123"/>
      <c r="I23" s="123"/>
      <c r="J23" s="123"/>
      <c r="K23" s="20" t="s">
        <v>253</v>
      </c>
      <c r="L23" s="20" t="s">
        <v>253</v>
      </c>
      <c r="M23" s="20" t="s">
        <v>149</v>
      </c>
      <c r="N23" s="21" t="s">
        <v>253</v>
      </c>
      <c r="U23">
        <f t="shared" si="1"/>
        <v>100</v>
      </c>
      <c r="V23">
        <f t="shared" si="1"/>
        <v>100</v>
      </c>
      <c r="W23">
        <f t="shared" si="1"/>
        <v>0</v>
      </c>
      <c r="X23">
        <f t="shared" si="1"/>
        <v>100</v>
      </c>
    </row>
    <row r="24" spans="2:24" ht="13.5" customHeight="1" x14ac:dyDescent="0.2">
      <c r="B24" s="1">
        <f t="shared" si="2"/>
        <v>14</v>
      </c>
      <c r="C24" s="3"/>
      <c r="D24" s="6"/>
      <c r="E24" s="123"/>
      <c r="F24" s="123" t="s">
        <v>108</v>
      </c>
      <c r="G24" s="123"/>
      <c r="H24" s="123"/>
      <c r="I24" s="123"/>
      <c r="J24" s="123"/>
      <c r="K24" s="20"/>
      <c r="L24" s="20" t="s">
        <v>151</v>
      </c>
      <c r="M24" s="20" t="s">
        <v>192</v>
      </c>
      <c r="N24" s="21" t="s">
        <v>149</v>
      </c>
      <c r="P24" t="s">
        <v>14</v>
      </c>
      <c r="Q24">
        <f t="shared" ref="Q24:T24" si="4">IF(K24="",0,VALUE(MID(K24,2,LEN(K24)-2)))</f>
        <v>0</v>
      </c>
      <c r="R24" t="e">
        <f>IF(#REF!="",0,VALUE(MID(#REF!,2,LEN(#REF!)-2)))</f>
        <v>#REF!</v>
      </c>
      <c r="S24">
        <f t="shared" si="4"/>
        <v>15</v>
      </c>
      <c r="T24" t="e">
        <f t="shared" si="4"/>
        <v>#VALUE!</v>
      </c>
      <c r="U24">
        <f t="shared" si="1"/>
        <v>0</v>
      </c>
      <c r="V24">
        <f t="shared" si="1"/>
        <v>25</v>
      </c>
      <c r="W24">
        <f t="shared" si="1"/>
        <v>15</v>
      </c>
      <c r="X24">
        <f t="shared" si="1"/>
        <v>0</v>
      </c>
    </row>
    <row r="25" spans="2:24" ht="13.5" customHeight="1" x14ac:dyDescent="0.2">
      <c r="B25" s="1">
        <f t="shared" si="2"/>
        <v>15</v>
      </c>
      <c r="C25" s="2" t="s">
        <v>24</v>
      </c>
      <c r="D25" s="2" t="s">
        <v>25</v>
      </c>
      <c r="E25" s="123"/>
      <c r="F25" s="123" t="s">
        <v>107</v>
      </c>
      <c r="G25" s="123"/>
      <c r="H25" s="123"/>
      <c r="I25" s="123"/>
      <c r="J25" s="123"/>
      <c r="K25" s="24">
        <v>250</v>
      </c>
      <c r="L25" s="24">
        <v>500</v>
      </c>
      <c r="M25" s="24">
        <v>425</v>
      </c>
      <c r="N25" s="115">
        <v>275</v>
      </c>
      <c r="P25" s="81"/>
    </row>
    <row r="26" spans="2:24" ht="13.5" customHeight="1" x14ac:dyDescent="0.2">
      <c r="B26" s="1">
        <f t="shared" si="2"/>
        <v>16</v>
      </c>
      <c r="C26" s="2" t="s">
        <v>26</v>
      </c>
      <c r="D26" s="2" t="s">
        <v>27</v>
      </c>
      <c r="E26" s="123"/>
      <c r="F26" s="123" t="s">
        <v>264</v>
      </c>
      <c r="G26" s="123"/>
      <c r="H26" s="123"/>
      <c r="I26" s="123"/>
      <c r="J26" s="123"/>
      <c r="K26" s="24" t="s">
        <v>148</v>
      </c>
      <c r="L26" s="24"/>
      <c r="M26" s="24"/>
      <c r="N26" s="115"/>
      <c r="P26" s="81"/>
      <c r="U26">
        <f>COUNTA(K11:K24)</f>
        <v>10</v>
      </c>
    </row>
    <row r="27" spans="2:24" ht="13.5" customHeight="1" x14ac:dyDescent="0.2">
      <c r="B27" s="1">
        <f t="shared" si="2"/>
        <v>17</v>
      </c>
      <c r="C27" s="6"/>
      <c r="D27" s="6"/>
      <c r="E27" s="123"/>
      <c r="F27" s="123" t="s">
        <v>95</v>
      </c>
      <c r="G27" s="123"/>
      <c r="H27" s="123"/>
      <c r="I27" s="123"/>
      <c r="J27" s="123"/>
      <c r="K27" s="24">
        <v>75</v>
      </c>
      <c r="L27" s="24">
        <v>100</v>
      </c>
      <c r="M27" s="24">
        <v>90</v>
      </c>
      <c r="N27" s="115">
        <v>100</v>
      </c>
      <c r="P27" s="81"/>
    </row>
    <row r="28" spans="2:24" ht="14.85" customHeight="1" x14ac:dyDescent="0.2">
      <c r="B28" s="1">
        <f t="shared" si="2"/>
        <v>18</v>
      </c>
      <c r="C28" s="2" t="s">
        <v>85</v>
      </c>
      <c r="D28" s="2" t="s">
        <v>16</v>
      </c>
      <c r="E28" s="123"/>
      <c r="F28" s="123" t="s">
        <v>137</v>
      </c>
      <c r="G28" s="123"/>
      <c r="H28" s="123"/>
      <c r="I28" s="123"/>
      <c r="J28" s="123"/>
      <c r="K28" s="24">
        <v>75</v>
      </c>
      <c r="L28" s="24" t="s">
        <v>148</v>
      </c>
      <c r="M28" s="24">
        <v>30</v>
      </c>
      <c r="N28" s="115"/>
    </row>
    <row r="29" spans="2:24" ht="13.5" customHeight="1" x14ac:dyDescent="0.2">
      <c r="B29" s="1">
        <f t="shared" si="2"/>
        <v>19</v>
      </c>
      <c r="C29" s="6"/>
      <c r="D29" s="8" t="s">
        <v>210</v>
      </c>
      <c r="E29" s="123"/>
      <c r="F29" s="123" t="s">
        <v>211</v>
      </c>
      <c r="G29" s="123"/>
      <c r="H29" s="123"/>
      <c r="I29" s="123"/>
      <c r="J29" s="123"/>
      <c r="K29" s="24">
        <v>5</v>
      </c>
      <c r="L29" s="24">
        <v>6</v>
      </c>
      <c r="M29" s="24">
        <v>5</v>
      </c>
      <c r="N29" s="115"/>
      <c r="U29">
        <f>COUNTA(K29)</f>
        <v>1</v>
      </c>
      <c r="V29">
        <f>COUNTA(L29)</f>
        <v>1</v>
      </c>
      <c r="W29">
        <f>COUNTA(M29)</f>
        <v>1</v>
      </c>
      <c r="X29">
        <f>COUNTA(N29)</f>
        <v>0</v>
      </c>
    </row>
    <row r="30" spans="2:24" ht="13.95" customHeight="1" x14ac:dyDescent="0.2">
      <c r="B30" s="1">
        <f t="shared" si="2"/>
        <v>20</v>
      </c>
      <c r="C30" s="6"/>
      <c r="D30" s="2" t="s">
        <v>17</v>
      </c>
      <c r="E30" s="123"/>
      <c r="F30" s="123" t="s">
        <v>212</v>
      </c>
      <c r="G30" s="123"/>
      <c r="H30" s="123"/>
      <c r="I30" s="123"/>
      <c r="J30" s="123"/>
      <c r="K30" s="24">
        <v>25</v>
      </c>
      <c r="L30" s="24">
        <v>275</v>
      </c>
      <c r="M30" s="24">
        <v>170</v>
      </c>
      <c r="N30" s="115">
        <v>125</v>
      </c>
    </row>
    <row r="31" spans="2:24" ht="13.5" customHeight="1" x14ac:dyDescent="0.2">
      <c r="B31" s="1">
        <f t="shared" si="2"/>
        <v>21</v>
      </c>
      <c r="C31" s="6"/>
      <c r="D31" s="6"/>
      <c r="E31" s="123"/>
      <c r="F31" s="123" t="s">
        <v>96</v>
      </c>
      <c r="G31" s="123"/>
      <c r="H31" s="123"/>
      <c r="I31" s="123"/>
      <c r="J31" s="123"/>
      <c r="K31" s="24">
        <v>150</v>
      </c>
      <c r="L31" s="24">
        <v>1250</v>
      </c>
      <c r="M31" s="24">
        <v>605</v>
      </c>
      <c r="N31" s="115">
        <v>2975</v>
      </c>
    </row>
    <row r="32" spans="2:24" ht="13.5" customHeight="1" x14ac:dyDescent="0.2">
      <c r="B32" s="1">
        <f t="shared" si="2"/>
        <v>22</v>
      </c>
      <c r="C32" s="6"/>
      <c r="D32" s="6"/>
      <c r="E32" s="123"/>
      <c r="F32" s="123" t="s">
        <v>106</v>
      </c>
      <c r="G32" s="123"/>
      <c r="H32" s="123"/>
      <c r="I32" s="123"/>
      <c r="J32" s="123"/>
      <c r="K32" s="24">
        <v>1150</v>
      </c>
      <c r="L32" s="24">
        <v>1300</v>
      </c>
      <c r="M32" s="24">
        <v>1050</v>
      </c>
      <c r="N32" s="115">
        <v>775</v>
      </c>
    </row>
    <row r="33" spans="2:25" ht="13.5" customHeight="1" x14ac:dyDescent="0.2">
      <c r="B33" s="1">
        <f t="shared" si="2"/>
        <v>23</v>
      </c>
      <c r="C33" s="6"/>
      <c r="D33" s="6"/>
      <c r="E33" s="123"/>
      <c r="F33" s="123" t="s">
        <v>97</v>
      </c>
      <c r="G33" s="123"/>
      <c r="H33" s="123"/>
      <c r="I33" s="123"/>
      <c r="J33" s="123"/>
      <c r="K33" s="24">
        <v>1475</v>
      </c>
      <c r="L33" s="24">
        <v>10625</v>
      </c>
      <c r="M33" s="24">
        <v>10900</v>
      </c>
      <c r="N33" s="115">
        <v>12000</v>
      </c>
    </row>
    <row r="34" spans="2:25" ht="13.95" customHeight="1" x14ac:dyDescent="0.2">
      <c r="B34" s="1">
        <f t="shared" si="2"/>
        <v>24</v>
      </c>
      <c r="C34" s="6"/>
      <c r="D34" s="6"/>
      <c r="E34" s="123"/>
      <c r="F34" s="123" t="s">
        <v>117</v>
      </c>
      <c r="G34" s="123"/>
      <c r="H34" s="123"/>
      <c r="I34" s="123"/>
      <c r="J34" s="123"/>
      <c r="K34" s="24"/>
      <c r="L34" s="24"/>
      <c r="M34" s="24"/>
      <c r="N34" s="115" t="s">
        <v>148</v>
      </c>
    </row>
    <row r="35" spans="2:25" ht="13.95" customHeight="1" x14ac:dyDescent="0.2">
      <c r="B35" s="1">
        <f t="shared" si="2"/>
        <v>25</v>
      </c>
      <c r="C35" s="6"/>
      <c r="D35" s="6"/>
      <c r="E35" s="123"/>
      <c r="F35" s="123" t="s">
        <v>71</v>
      </c>
      <c r="G35" s="123"/>
      <c r="H35" s="123"/>
      <c r="I35" s="123"/>
      <c r="J35" s="123"/>
      <c r="K35" s="24"/>
      <c r="L35" s="24"/>
      <c r="M35" s="24" t="s">
        <v>148</v>
      </c>
      <c r="N35" s="115"/>
    </row>
    <row r="36" spans="2:25" ht="13.5" customHeight="1" x14ac:dyDescent="0.2">
      <c r="B36" s="1">
        <f t="shared" si="2"/>
        <v>26</v>
      </c>
      <c r="C36" s="6"/>
      <c r="D36" s="6"/>
      <c r="E36" s="123"/>
      <c r="F36" s="123" t="s">
        <v>18</v>
      </c>
      <c r="G36" s="123"/>
      <c r="H36" s="123"/>
      <c r="I36" s="123"/>
      <c r="J36" s="123"/>
      <c r="K36" s="24">
        <v>850</v>
      </c>
      <c r="L36" s="24">
        <v>750</v>
      </c>
      <c r="M36" s="24">
        <v>270</v>
      </c>
      <c r="N36" s="115">
        <v>425</v>
      </c>
    </row>
    <row r="37" spans="2:25" ht="13.5" customHeight="1" x14ac:dyDescent="0.2">
      <c r="B37" s="1">
        <f t="shared" si="2"/>
        <v>27</v>
      </c>
      <c r="C37" s="6"/>
      <c r="D37" s="6"/>
      <c r="E37" s="123"/>
      <c r="F37" s="123" t="s">
        <v>98</v>
      </c>
      <c r="G37" s="123"/>
      <c r="H37" s="123"/>
      <c r="I37" s="123"/>
      <c r="J37" s="123"/>
      <c r="K37" s="24">
        <v>200</v>
      </c>
      <c r="L37" s="24" t="s">
        <v>148</v>
      </c>
      <c r="M37" s="24">
        <v>80</v>
      </c>
      <c r="N37" s="115">
        <v>100</v>
      </c>
    </row>
    <row r="38" spans="2:25" ht="13.5" customHeight="1" x14ac:dyDescent="0.2">
      <c r="B38" s="1">
        <f t="shared" si="2"/>
        <v>28</v>
      </c>
      <c r="C38" s="6"/>
      <c r="D38" s="6"/>
      <c r="E38" s="123"/>
      <c r="F38" s="123" t="s">
        <v>99</v>
      </c>
      <c r="G38" s="123"/>
      <c r="H38" s="123"/>
      <c r="I38" s="123"/>
      <c r="J38" s="123"/>
      <c r="K38" s="24">
        <v>150</v>
      </c>
      <c r="L38" s="24">
        <v>375</v>
      </c>
      <c r="M38" s="24">
        <v>170</v>
      </c>
      <c r="N38" s="115">
        <v>125</v>
      </c>
    </row>
    <row r="39" spans="2:25" ht="13.95" customHeight="1" x14ac:dyDescent="0.2">
      <c r="B39" s="1">
        <f t="shared" si="2"/>
        <v>29</v>
      </c>
      <c r="C39" s="6"/>
      <c r="D39" s="6"/>
      <c r="E39" s="123"/>
      <c r="F39" s="123" t="s">
        <v>19</v>
      </c>
      <c r="G39" s="123"/>
      <c r="H39" s="123"/>
      <c r="I39" s="123"/>
      <c r="J39" s="123"/>
      <c r="K39" s="24">
        <v>7625</v>
      </c>
      <c r="L39" s="24">
        <v>500</v>
      </c>
      <c r="M39" s="24">
        <v>140</v>
      </c>
      <c r="N39" s="115" t="s">
        <v>148</v>
      </c>
    </row>
    <row r="40" spans="2:25" ht="13.95" customHeight="1" x14ac:dyDescent="0.2">
      <c r="B40" s="1">
        <f t="shared" si="2"/>
        <v>30</v>
      </c>
      <c r="C40" s="6"/>
      <c r="D40" s="6"/>
      <c r="E40" s="123"/>
      <c r="F40" s="123" t="s">
        <v>214</v>
      </c>
      <c r="G40" s="123"/>
      <c r="H40" s="123"/>
      <c r="I40" s="123"/>
      <c r="J40" s="123"/>
      <c r="K40" s="24"/>
      <c r="L40" s="24"/>
      <c r="M40" s="24">
        <v>20</v>
      </c>
      <c r="N40" s="115" t="s">
        <v>148</v>
      </c>
    </row>
    <row r="41" spans="2:25" ht="13.5" customHeight="1" x14ac:dyDescent="0.2">
      <c r="B41" s="1">
        <f t="shared" si="2"/>
        <v>31</v>
      </c>
      <c r="C41" s="6"/>
      <c r="D41" s="6"/>
      <c r="E41" s="123"/>
      <c r="F41" s="123" t="s">
        <v>169</v>
      </c>
      <c r="G41" s="123"/>
      <c r="H41" s="123"/>
      <c r="I41" s="123"/>
      <c r="J41" s="123"/>
      <c r="K41" s="24"/>
      <c r="L41" s="24" t="s">
        <v>148</v>
      </c>
      <c r="M41" s="24"/>
      <c r="N41" s="115"/>
    </row>
    <row r="42" spans="2:25" ht="13.5" customHeight="1" x14ac:dyDescent="0.2">
      <c r="B42" s="1">
        <f t="shared" si="2"/>
        <v>32</v>
      </c>
      <c r="C42" s="6"/>
      <c r="D42" s="6"/>
      <c r="E42" s="123"/>
      <c r="F42" s="123" t="s">
        <v>118</v>
      </c>
      <c r="G42" s="123"/>
      <c r="H42" s="123"/>
      <c r="I42" s="123"/>
      <c r="J42" s="123"/>
      <c r="K42" s="24">
        <v>75</v>
      </c>
      <c r="L42" s="24">
        <v>75</v>
      </c>
      <c r="M42" s="24">
        <v>75</v>
      </c>
      <c r="N42" s="115">
        <v>25</v>
      </c>
    </row>
    <row r="43" spans="2:25" ht="13.95" customHeight="1" x14ac:dyDescent="0.2">
      <c r="B43" s="1">
        <f t="shared" si="2"/>
        <v>33</v>
      </c>
      <c r="C43" s="6"/>
      <c r="D43" s="6"/>
      <c r="E43" s="123"/>
      <c r="F43" s="123" t="s">
        <v>215</v>
      </c>
      <c r="G43" s="123"/>
      <c r="H43" s="123"/>
      <c r="I43" s="123"/>
      <c r="J43" s="123"/>
      <c r="K43" s="24">
        <v>100</v>
      </c>
      <c r="L43" s="24">
        <v>50</v>
      </c>
      <c r="M43" s="24">
        <v>5</v>
      </c>
      <c r="N43" s="115"/>
      <c r="Y43" s="129"/>
    </row>
    <row r="44" spans="2:25" ht="13.95" customHeight="1" x14ac:dyDescent="0.2">
      <c r="B44" s="1">
        <f t="shared" si="2"/>
        <v>34</v>
      </c>
      <c r="C44" s="6"/>
      <c r="D44" s="6"/>
      <c r="E44" s="123"/>
      <c r="F44" s="123" t="s">
        <v>20</v>
      </c>
      <c r="G44" s="123"/>
      <c r="H44" s="123"/>
      <c r="I44" s="123"/>
      <c r="J44" s="123"/>
      <c r="K44" s="24">
        <v>4250</v>
      </c>
      <c r="L44" s="24">
        <v>350</v>
      </c>
      <c r="M44" s="24">
        <v>150</v>
      </c>
      <c r="N44" s="115">
        <v>25</v>
      </c>
    </row>
    <row r="45" spans="2:25" ht="13.5" customHeight="1" x14ac:dyDescent="0.2">
      <c r="B45" s="1">
        <f t="shared" si="2"/>
        <v>35</v>
      </c>
      <c r="C45" s="6"/>
      <c r="D45" s="6"/>
      <c r="E45" s="123"/>
      <c r="F45" s="123" t="s">
        <v>21</v>
      </c>
      <c r="G45" s="123"/>
      <c r="H45" s="123"/>
      <c r="I45" s="123"/>
      <c r="J45" s="123"/>
      <c r="K45" s="24">
        <v>7750</v>
      </c>
      <c r="L45" s="24">
        <v>3750</v>
      </c>
      <c r="M45" s="56">
        <v>2000</v>
      </c>
      <c r="N45" s="60">
        <v>950</v>
      </c>
    </row>
    <row r="46" spans="2:25" ht="13.95" customHeight="1" x14ac:dyDescent="0.2">
      <c r="B46" s="1">
        <f t="shared" si="2"/>
        <v>36</v>
      </c>
      <c r="C46" s="6"/>
      <c r="D46" s="6"/>
      <c r="E46" s="123"/>
      <c r="F46" s="123" t="s">
        <v>22</v>
      </c>
      <c r="G46" s="123"/>
      <c r="H46" s="123"/>
      <c r="I46" s="123"/>
      <c r="J46" s="123"/>
      <c r="K46" s="24" t="s">
        <v>148</v>
      </c>
      <c r="L46" s="24"/>
      <c r="M46" s="24"/>
      <c r="N46" s="115" t="s">
        <v>148</v>
      </c>
    </row>
    <row r="47" spans="2:25" ht="13.95" customHeight="1" x14ac:dyDescent="0.2">
      <c r="B47" s="1">
        <f t="shared" si="2"/>
        <v>37</v>
      </c>
      <c r="C47" s="6"/>
      <c r="D47" s="6"/>
      <c r="E47" s="123"/>
      <c r="F47" s="123" t="s">
        <v>23</v>
      </c>
      <c r="G47" s="123"/>
      <c r="H47" s="123"/>
      <c r="I47" s="123"/>
      <c r="J47" s="123"/>
      <c r="K47" s="24" t="s">
        <v>148</v>
      </c>
      <c r="L47" s="24"/>
      <c r="M47" s="24"/>
      <c r="N47" s="115"/>
    </row>
    <row r="48" spans="2:25" ht="13.5" customHeight="1" x14ac:dyDescent="0.2">
      <c r="B48" s="1">
        <f t="shared" si="2"/>
        <v>38</v>
      </c>
      <c r="C48" s="2" t="s">
        <v>76</v>
      </c>
      <c r="D48" s="2" t="s">
        <v>77</v>
      </c>
      <c r="E48" s="123"/>
      <c r="F48" s="123" t="s">
        <v>94</v>
      </c>
      <c r="G48" s="123"/>
      <c r="H48" s="123"/>
      <c r="I48" s="123"/>
      <c r="J48" s="123"/>
      <c r="K48" s="24" t="s">
        <v>148</v>
      </c>
      <c r="L48" s="24" t="s">
        <v>148</v>
      </c>
      <c r="M48" s="24">
        <v>10</v>
      </c>
      <c r="N48" s="115">
        <v>25</v>
      </c>
    </row>
    <row r="49" spans="2:29" ht="13.95" customHeight="1" x14ac:dyDescent="0.2">
      <c r="B49" s="1">
        <f t="shared" si="2"/>
        <v>39</v>
      </c>
      <c r="C49" s="6"/>
      <c r="D49" s="6"/>
      <c r="E49" s="123"/>
      <c r="F49" s="123" t="s">
        <v>143</v>
      </c>
      <c r="G49" s="123"/>
      <c r="H49" s="123"/>
      <c r="I49" s="123"/>
      <c r="J49" s="123"/>
      <c r="K49" s="24"/>
      <c r="L49" s="24">
        <v>50</v>
      </c>
      <c r="M49" s="24">
        <v>10</v>
      </c>
      <c r="N49" s="115">
        <v>125</v>
      </c>
    </row>
    <row r="50" spans="2:29" ht="13.95" customHeight="1" x14ac:dyDescent="0.2">
      <c r="B50" s="1">
        <f t="shared" si="2"/>
        <v>40</v>
      </c>
      <c r="C50" s="2" t="s">
        <v>86</v>
      </c>
      <c r="D50" s="2" t="s">
        <v>28</v>
      </c>
      <c r="E50" s="123"/>
      <c r="F50" s="123" t="s">
        <v>113</v>
      </c>
      <c r="G50" s="123"/>
      <c r="H50" s="123"/>
      <c r="I50" s="123"/>
      <c r="J50" s="123"/>
      <c r="K50" s="24" t="s">
        <v>148</v>
      </c>
      <c r="L50" s="24" t="s">
        <v>148</v>
      </c>
      <c r="M50" s="24">
        <v>660</v>
      </c>
      <c r="N50" s="115">
        <v>100</v>
      </c>
      <c r="Y50" s="125"/>
    </row>
    <row r="51" spans="2:29" ht="13.95" customHeight="1" x14ac:dyDescent="0.2">
      <c r="B51" s="1">
        <f t="shared" si="2"/>
        <v>41</v>
      </c>
      <c r="C51" s="6"/>
      <c r="D51" s="6"/>
      <c r="E51" s="123"/>
      <c r="F51" s="123" t="s">
        <v>171</v>
      </c>
      <c r="G51" s="123"/>
      <c r="H51" s="123"/>
      <c r="I51" s="123"/>
      <c r="J51" s="123"/>
      <c r="K51" s="24" t="s">
        <v>148</v>
      </c>
      <c r="L51" s="24">
        <v>100</v>
      </c>
      <c r="M51" s="24">
        <v>15</v>
      </c>
      <c r="N51" s="115" t="s">
        <v>148</v>
      </c>
      <c r="Y51" s="125"/>
    </row>
    <row r="52" spans="2:29" ht="13.95" customHeight="1" x14ac:dyDescent="0.2">
      <c r="B52" s="1">
        <f t="shared" si="2"/>
        <v>42</v>
      </c>
      <c r="C52" s="6"/>
      <c r="D52" s="6"/>
      <c r="E52" s="123"/>
      <c r="F52" s="123" t="s">
        <v>136</v>
      </c>
      <c r="G52" s="123"/>
      <c r="H52" s="123"/>
      <c r="I52" s="123"/>
      <c r="J52" s="123"/>
      <c r="K52" s="24">
        <v>75</v>
      </c>
      <c r="L52" s="24" t="s">
        <v>148</v>
      </c>
      <c r="M52" s="24">
        <v>25</v>
      </c>
      <c r="N52" s="115">
        <v>25</v>
      </c>
      <c r="U52" s="126">
        <f>COUNTA($K11:$K53)</f>
        <v>33</v>
      </c>
      <c r="V52" s="126">
        <f>COUNTA($L11:$L53)</f>
        <v>34</v>
      </c>
      <c r="W52" s="126">
        <f>COUNTA($M11:$M53)</f>
        <v>34</v>
      </c>
      <c r="X52" s="126">
        <f>COUNTA($N11:$N53)</f>
        <v>32</v>
      </c>
      <c r="Y52" s="126"/>
      <c r="Z52" s="126"/>
      <c r="AA52" s="126"/>
      <c r="AB52" s="126"/>
      <c r="AC52" s="125"/>
    </row>
    <row r="53" spans="2:29" ht="13.95" customHeight="1" x14ac:dyDescent="0.2">
      <c r="B53" s="1">
        <f t="shared" si="2"/>
        <v>43</v>
      </c>
      <c r="C53" s="6"/>
      <c r="D53" s="6"/>
      <c r="E53" s="123"/>
      <c r="F53" s="123" t="s">
        <v>29</v>
      </c>
      <c r="G53" s="123"/>
      <c r="H53" s="123"/>
      <c r="I53" s="123"/>
      <c r="J53" s="123"/>
      <c r="K53" s="24"/>
      <c r="L53" s="24">
        <v>25</v>
      </c>
      <c r="M53" s="24"/>
      <c r="N53" s="115"/>
      <c r="Y53" s="125"/>
    </row>
    <row r="54" spans="2:29" ht="13.95" customHeight="1" x14ac:dyDescent="0.2">
      <c r="B54" s="1">
        <f t="shared" si="2"/>
        <v>44</v>
      </c>
      <c r="C54" s="6"/>
      <c r="D54" s="6"/>
      <c r="E54" s="123"/>
      <c r="F54" s="123" t="s">
        <v>172</v>
      </c>
      <c r="G54" s="123"/>
      <c r="H54" s="123"/>
      <c r="I54" s="123"/>
      <c r="J54" s="123"/>
      <c r="K54" s="24"/>
      <c r="L54" s="24"/>
      <c r="M54" s="24" t="s">
        <v>148</v>
      </c>
      <c r="N54" s="115">
        <v>25</v>
      </c>
      <c r="Y54" s="127"/>
    </row>
    <row r="55" spans="2:29" ht="13.95" customHeight="1" x14ac:dyDescent="0.2">
      <c r="B55" s="1">
        <f t="shared" si="2"/>
        <v>45</v>
      </c>
      <c r="C55" s="6"/>
      <c r="D55" s="6"/>
      <c r="E55" s="123"/>
      <c r="F55" s="123" t="s">
        <v>265</v>
      </c>
      <c r="G55" s="123"/>
      <c r="H55" s="123"/>
      <c r="I55" s="123"/>
      <c r="J55" s="123"/>
      <c r="K55" s="24"/>
      <c r="L55" s="24">
        <v>2</v>
      </c>
      <c r="M55" s="24" t="s">
        <v>148</v>
      </c>
      <c r="N55" s="115" t="s">
        <v>148</v>
      </c>
      <c r="Y55" s="127"/>
    </row>
    <row r="56" spans="2:29" ht="13.5" customHeight="1" x14ac:dyDescent="0.2">
      <c r="B56" s="1">
        <f t="shared" si="2"/>
        <v>46</v>
      </c>
      <c r="C56" s="6"/>
      <c r="D56" s="6"/>
      <c r="E56" s="123"/>
      <c r="F56" s="123" t="s">
        <v>173</v>
      </c>
      <c r="G56" s="123"/>
      <c r="H56" s="123"/>
      <c r="I56" s="123"/>
      <c r="J56" s="123"/>
      <c r="K56" s="24" t="s">
        <v>148</v>
      </c>
      <c r="L56" s="24">
        <v>16</v>
      </c>
      <c r="M56" s="24">
        <v>120</v>
      </c>
      <c r="N56" s="115" t="s">
        <v>148</v>
      </c>
      <c r="Y56" s="127"/>
    </row>
    <row r="57" spans="2:29" ht="13.5" customHeight="1" x14ac:dyDescent="0.2">
      <c r="B57" s="1">
        <f t="shared" si="2"/>
        <v>47</v>
      </c>
      <c r="C57" s="6"/>
      <c r="D57" s="6"/>
      <c r="E57" s="123"/>
      <c r="F57" s="123" t="s">
        <v>218</v>
      </c>
      <c r="G57" s="123"/>
      <c r="H57" s="123"/>
      <c r="I57" s="123"/>
      <c r="J57" s="123"/>
      <c r="K57" s="24" t="s">
        <v>148</v>
      </c>
      <c r="L57" s="24"/>
      <c r="M57" s="24"/>
      <c r="N57" s="115" t="s">
        <v>148</v>
      </c>
      <c r="Y57" s="127"/>
    </row>
    <row r="58" spans="2:29" ht="13.5" customHeight="1" x14ac:dyDescent="0.2">
      <c r="B58" s="1">
        <f t="shared" si="2"/>
        <v>48</v>
      </c>
      <c r="C58" s="6"/>
      <c r="D58" s="6"/>
      <c r="E58" s="123"/>
      <c r="F58" s="123" t="s">
        <v>219</v>
      </c>
      <c r="G58" s="123"/>
      <c r="H58" s="123"/>
      <c r="I58" s="123"/>
      <c r="J58" s="123"/>
      <c r="K58" s="24" t="s">
        <v>148</v>
      </c>
      <c r="L58" s="24">
        <v>800</v>
      </c>
      <c r="M58" s="24">
        <v>160</v>
      </c>
      <c r="N58" s="115" t="s">
        <v>148</v>
      </c>
      <c r="Y58" s="127"/>
    </row>
    <row r="59" spans="2:29" ht="13.95" customHeight="1" x14ac:dyDescent="0.2">
      <c r="B59" s="1">
        <f t="shared" si="2"/>
        <v>49</v>
      </c>
      <c r="C59" s="6"/>
      <c r="D59" s="6"/>
      <c r="E59" s="123"/>
      <c r="F59" s="123" t="s">
        <v>155</v>
      </c>
      <c r="G59" s="123"/>
      <c r="H59" s="123"/>
      <c r="I59" s="123"/>
      <c r="J59" s="123"/>
      <c r="K59" s="24"/>
      <c r="L59" s="24"/>
      <c r="M59" s="24" t="s">
        <v>148</v>
      </c>
      <c r="N59" s="115"/>
      <c r="Y59" s="125"/>
    </row>
    <row r="60" spans="2:29" ht="13.5" customHeight="1" x14ac:dyDescent="0.2">
      <c r="B60" s="1">
        <f t="shared" si="2"/>
        <v>50</v>
      </c>
      <c r="C60" s="6"/>
      <c r="D60" s="6"/>
      <c r="E60" s="123"/>
      <c r="F60" s="123" t="s">
        <v>100</v>
      </c>
      <c r="G60" s="123"/>
      <c r="H60" s="123"/>
      <c r="I60" s="123"/>
      <c r="J60" s="123"/>
      <c r="K60" s="24" t="s">
        <v>148</v>
      </c>
      <c r="L60" s="24">
        <v>700</v>
      </c>
      <c r="M60" s="24">
        <v>580</v>
      </c>
      <c r="N60" s="115">
        <v>100</v>
      </c>
      <c r="Y60" s="127"/>
    </row>
    <row r="61" spans="2:29" ht="13.95" customHeight="1" x14ac:dyDescent="0.2">
      <c r="B61" s="1">
        <f t="shared" si="2"/>
        <v>51</v>
      </c>
      <c r="C61" s="6"/>
      <c r="D61" s="6"/>
      <c r="E61" s="123"/>
      <c r="F61" s="123" t="s">
        <v>221</v>
      </c>
      <c r="G61" s="123"/>
      <c r="H61" s="123"/>
      <c r="I61" s="123"/>
      <c r="J61" s="123"/>
      <c r="K61" s="24">
        <v>50</v>
      </c>
      <c r="L61" s="24"/>
      <c r="M61" s="24">
        <v>10</v>
      </c>
      <c r="N61" s="115"/>
      <c r="Y61" s="125"/>
    </row>
    <row r="62" spans="2:29" ht="13.5" customHeight="1" x14ac:dyDescent="0.2">
      <c r="B62" s="1">
        <f t="shared" si="2"/>
        <v>52</v>
      </c>
      <c r="C62" s="6"/>
      <c r="D62" s="6"/>
      <c r="E62" s="123"/>
      <c r="F62" s="123" t="s">
        <v>245</v>
      </c>
      <c r="G62" s="123"/>
      <c r="H62" s="123"/>
      <c r="I62" s="123"/>
      <c r="J62" s="123"/>
      <c r="K62" s="24">
        <v>96</v>
      </c>
      <c r="L62" s="24"/>
      <c r="M62" s="24">
        <v>32</v>
      </c>
      <c r="N62" s="115"/>
      <c r="Y62" s="125"/>
    </row>
    <row r="63" spans="2:29" ht="13.95" customHeight="1" x14ac:dyDescent="0.2">
      <c r="B63" s="1">
        <f t="shared" si="2"/>
        <v>53</v>
      </c>
      <c r="C63" s="6"/>
      <c r="D63" s="6"/>
      <c r="E63" s="123"/>
      <c r="F63" s="123" t="s">
        <v>222</v>
      </c>
      <c r="G63" s="123"/>
      <c r="H63" s="123"/>
      <c r="I63" s="123"/>
      <c r="J63" s="123"/>
      <c r="K63" s="24" t="s">
        <v>148</v>
      </c>
      <c r="L63" s="128">
        <v>75</v>
      </c>
      <c r="M63" s="24">
        <v>55</v>
      </c>
      <c r="N63" s="115">
        <v>200</v>
      </c>
      <c r="Y63" s="125"/>
    </row>
    <row r="64" spans="2:29" ht="13.5" customHeight="1" x14ac:dyDescent="0.2">
      <c r="B64" s="1">
        <f t="shared" si="2"/>
        <v>54</v>
      </c>
      <c r="C64" s="6"/>
      <c r="D64" s="6"/>
      <c r="E64" s="123"/>
      <c r="F64" s="123" t="s">
        <v>266</v>
      </c>
      <c r="G64" s="123"/>
      <c r="H64" s="123"/>
      <c r="I64" s="123"/>
      <c r="J64" s="123"/>
      <c r="K64" s="24">
        <v>16</v>
      </c>
      <c r="L64" s="128"/>
      <c r="M64" s="128"/>
      <c r="N64" s="115"/>
      <c r="Y64" s="125"/>
    </row>
    <row r="65" spans="2:25" ht="13.95" customHeight="1" x14ac:dyDescent="0.2">
      <c r="B65" s="1">
        <f t="shared" si="2"/>
        <v>55</v>
      </c>
      <c r="C65" s="6"/>
      <c r="D65" s="6"/>
      <c r="E65" s="123"/>
      <c r="F65" s="123" t="s">
        <v>267</v>
      </c>
      <c r="G65" s="123"/>
      <c r="H65" s="123"/>
      <c r="I65" s="123"/>
      <c r="J65" s="123"/>
      <c r="K65" s="24">
        <v>50</v>
      </c>
      <c r="L65" s="24"/>
      <c r="M65" s="24">
        <v>5</v>
      </c>
      <c r="N65" s="115">
        <v>25</v>
      </c>
      <c r="Y65" s="125"/>
    </row>
    <row r="66" spans="2:25" ht="13.95" customHeight="1" x14ac:dyDescent="0.2">
      <c r="B66" s="1">
        <f t="shared" si="2"/>
        <v>56</v>
      </c>
      <c r="C66" s="6"/>
      <c r="D66" s="6"/>
      <c r="E66" s="123"/>
      <c r="F66" s="123" t="s">
        <v>101</v>
      </c>
      <c r="G66" s="123"/>
      <c r="H66" s="123"/>
      <c r="I66" s="123"/>
      <c r="J66" s="123"/>
      <c r="K66" s="24">
        <v>500</v>
      </c>
      <c r="L66" s="24">
        <v>200</v>
      </c>
      <c r="M66" s="24">
        <v>190</v>
      </c>
      <c r="N66" s="115">
        <v>1050</v>
      </c>
      <c r="Y66" s="125"/>
    </row>
    <row r="67" spans="2:25" ht="13.5" customHeight="1" x14ac:dyDescent="0.2">
      <c r="B67" s="1">
        <f t="shared" si="2"/>
        <v>57</v>
      </c>
      <c r="C67" s="6"/>
      <c r="D67" s="6"/>
      <c r="E67" s="123"/>
      <c r="F67" s="123" t="s">
        <v>102</v>
      </c>
      <c r="G67" s="123"/>
      <c r="H67" s="123"/>
      <c r="I67" s="123"/>
      <c r="J67" s="123"/>
      <c r="K67" s="24">
        <v>100</v>
      </c>
      <c r="L67" s="24">
        <v>300</v>
      </c>
      <c r="M67" s="24">
        <v>105</v>
      </c>
      <c r="N67" s="115">
        <v>300</v>
      </c>
      <c r="Y67" s="125"/>
    </row>
    <row r="68" spans="2:25" ht="13.5" customHeight="1" x14ac:dyDescent="0.2">
      <c r="B68" s="1">
        <f t="shared" si="2"/>
        <v>58</v>
      </c>
      <c r="C68" s="6"/>
      <c r="D68" s="6"/>
      <c r="E68" s="123"/>
      <c r="F68" s="123" t="s">
        <v>268</v>
      </c>
      <c r="G68" s="123"/>
      <c r="H68" s="123"/>
      <c r="I68" s="123"/>
      <c r="J68" s="123"/>
      <c r="K68" s="24" t="s">
        <v>148</v>
      </c>
      <c r="L68" s="24" t="s">
        <v>148</v>
      </c>
      <c r="M68" s="24" t="s">
        <v>148</v>
      </c>
      <c r="N68" s="115" t="s">
        <v>148</v>
      </c>
      <c r="Y68" s="125"/>
    </row>
    <row r="69" spans="2:25" ht="13.95" customHeight="1" x14ac:dyDescent="0.2">
      <c r="B69" s="1">
        <f t="shared" si="2"/>
        <v>59</v>
      </c>
      <c r="C69" s="6"/>
      <c r="D69" s="6"/>
      <c r="E69" s="123"/>
      <c r="F69" s="123" t="s">
        <v>142</v>
      </c>
      <c r="G69" s="123"/>
      <c r="H69" s="123"/>
      <c r="I69" s="123"/>
      <c r="J69" s="123"/>
      <c r="K69" s="24">
        <v>248</v>
      </c>
      <c r="L69" s="24">
        <v>16</v>
      </c>
      <c r="M69" s="24">
        <v>8</v>
      </c>
      <c r="N69" s="115"/>
      <c r="Y69" s="125"/>
    </row>
    <row r="70" spans="2:25" ht="13.5" customHeight="1" x14ac:dyDescent="0.2">
      <c r="B70" s="1">
        <f t="shared" si="2"/>
        <v>60</v>
      </c>
      <c r="C70" s="6"/>
      <c r="D70" s="6"/>
      <c r="E70" s="123"/>
      <c r="F70" s="123" t="s">
        <v>30</v>
      </c>
      <c r="G70" s="123"/>
      <c r="H70" s="123"/>
      <c r="I70" s="123"/>
      <c r="J70" s="123"/>
      <c r="K70" s="24">
        <v>88</v>
      </c>
      <c r="L70" s="24">
        <v>136</v>
      </c>
      <c r="M70" s="24">
        <v>288</v>
      </c>
      <c r="N70" s="115">
        <v>32</v>
      </c>
      <c r="Y70" s="125"/>
    </row>
    <row r="71" spans="2:25" ht="13.5" customHeight="1" x14ac:dyDescent="0.2">
      <c r="B71" s="1">
        <f t="shared" si="2"/>
        <v>61</v>
      </c>
      <c r="C71" s="6"/>
      <c r="D71" s="6"/>
      <c r="E71" s="123"/>
      <c r="F71" s="123" t="s">
        <v>176</v>
      </c>
      <c r="G71" s="123"/>
      <c r="H71" s="123"/>
      <c r="I71" s="123"/>
      <c r="J71" s="123"/>
      <c r="K71" s="24">
        <v>48</v>
      </c>
      <c r="L71" s="24">
        <v>16</v>
      </c>
      <c r="M71" s="24" t="s">
        <v>148</v>
      </c>
      <c r="N71" s="115"/>
      <c r="Y71" s="125"/>
    </row>
    <row r="72" spans="2:25" ht="13.95" customHeight="1" x14ac:dyDescent="0.2">
      <c r="B72" s="1">
        <f t="shared" si="2"/>
        <v>62</v>
      </c>
      <c r="C72" s="6"/>
      <c r="D72" s="6"/>
      <c r="E72" s="123"/>
      <c r="F72" s="123" t="s">
        <v>177</v>
      </c>
      <c r="G72" s="123"/>
      <c r="H72" s="123"/>
      <c r="I72" s="123"/>
      <c r="J72" s="123"/>
      <c r="K72" s="24" t="s">
        <v>148</v>
      </c>
      <c r="L72" s="24" t="s">
        <v>148</v>
      </c>
      <c r="M72" s="24">
        <v>40</v>
      </c>
      <c r="N72" s="115" t="s">
        <v>148</v>
      </c>
      <c r="Y72" s="125"/>
    </row>
    <row r="73" spans="2:25" ht="13.95" customHeight="1" x14ac:dyDescent="0.2">
      <c r="B73" s="1">
        <f t="shared" si="2"/>
        <v>63</v>
      </c>
      <c r="C73" s="6"/>
      <c r="D73" s="6"/>
      <c r="E73" s="123"/>
      <c r="F73" s="123" t="s">
        <v>269</v>
      </c>
      <c r="G73" s="123"/>
      <c r="H73" s="123"/>
      <c r="I73" s="123"/>
      <c r="J73" s="123"/>
      <c r="K73" s="24">
        <v>320</v>
      </c>
      <c r="L73" s="24">
        <v>64</v>
      </c>
      <c r="M73" s="24" t="s">
        <v>148</v>
      </c>
      <c r="N73" s="115"/>
      <c r="Y73" s="125"/>
    </row>
    <row r="74" spans="2:25" ht="13.95" customHeight="1" x14ac:dyDescent="0.2">
      <c r="B74" s="1">
        <f t="shared" si="2"/>
        <v>64</v>
      </c>
      <c r="C74" s="6"/>
      <c r="D74" s="6"/>
      <c r="E74" s="123"/>
      <c r="F74" s="123" t="s">
        <v>81</v>
      </c>
      <c r="G74" s="123"/>
      <c r="H74" s="123"/>
      <c r="I74" s="123"/>
      <c r="J74" s="123"/>
      <c r="K74" s="24">
        <v>100</v>
      </c>
      <c r="L74" s="24">
        <v>200</v>
      </c>
      <c r="M74" s="24">
        <v>60</v>
      </c>
      <c r="N74" s="115">
        <v>200</v>
      </c>
      <c r="Y74" s="125"/>
    </row>
    <row r="75" spans="2:25" ht="13.95" customHeight="1" x14ac:dyDescent="0.2">
      <c r="B75" s="1">
        <f t="shared" si="2"/>
        <v>65</v>
      </c>
      <c r="C75" s="6"/>
      <c r="D75" s="6"/>
      <c r="E75" s="123"/>
      <c r="F75" s="123" t="s">
        <v>225</v>
      </c>
      <c r="G75" s="123"/>
      <c r="H75" s="123"/>
      <c r="I75" s="123"/>
      <c r="J75" s="123"/>
      <c r="K75" s="24">
        <v>100</v>
      </c>
      <c r="L75" s="24">
        <v>100</v>
      </c>
      <c r="M75" s="24">
        <v>40</v>
      </c>
      <c r="N75" s="115">
        <v>200</v>
      </c>
      <c r="Y75" s="125"/>
    </row>
    <row r="76" spans="2:25" ht="13.95" customHeight="1" x14ac:dyDescent="0.2">
      <c r="B76" s="1">
        <f t="shared" ref="B76:B95" si="5">B75+1</f>
        <v>66</v>
      </c>
      <c r="C76" s="6"/>
      <c r="D76" s="6"/>
      <c r="E76" s="123"/>
      <c r="F76" s="123" t="s">
        <v>270</v>
      </c>
      <c r="G76" s="123"/>
      <c r="H76" s="123"/>
      <c r="I76" s="123"/>
      <c r="J76" s="123"/>
      <c r="K76" s="24" t="s">
        <v>148</v>
      </c>
      <c r="L76" s="24"/>
      <c r="M76" s="24">
        <v>20</v>
      </c>
      <c r="N76" s="115" t="s">
        <v>148</v>
      </c>
      <c r="Y76" s="125"/>
    </row>
    <row r="77" spans="2:25" ht="13.5" customHeight="1" x14ac:dyDescent="0.2">
      <c r="B77" s="1">
        <f t="shared" si="5"/>
        <v>67</v>
      </c>
      <c r="C77" s="6"/>
      <c r="D77" s="6"/>
      <c r="E77" s="123"/>
      <c r="F77" s="123" t="s">
        <v>103</v>
      </c>
      <c r="G77" s="123"/>
      <c r="H77" s="123"/>
      <c r="I77" s="123"/>
      <c r="J77" s="123"/>
      <c r="K77" s="24">
        <v>2400</v>
      </c>
      <c r="L77" s="24">
        <v>4000</v>
      </c>
      <c r="M77" s="24">
        <v>2900</v>
      </c>
      <c r="N77" s="115">
        <v>1750</v>
      </c>
      <c r="Y77" s="125"/>
    </row>
    <row r="78" spans="2:25" ht="13.95" customHeight="1" x14ac:dyDescent="0.2">
      <c r="B78" s="1">
        <f t="shared" si="5"/>
        <v>68</v>
      </c>
      <c r="C78" s="6"/>
      <c r="D78" s="6"/>
      <c r="E78" s="123"/>
      <c r="F78" s="123" t="s">
        <v>178</v>
      </c>
      <c r="G78" s="123"/>
      <c r="H78" s="123"/>
      <c r="I78" s="123"/>
      <c r="J78" s="123"/>
      <c r="K78" s="24">
        <v>25</v>
      </c>
      <c r="L78" s="24">
        <v>100</v>
      </c>
      <c r="M78" s="24">
        <v>30</v>
      </c>
      <c r="N78" s="115">
        <v>50</v>
      </c>
      <c r="Y78" s="125"/>
    </row>
    <row r="79" spans="2:25" ht="13.5" customHeight="1" x14ac:dyDescent="0.2">
      <c r="B79" s="1">
        <f t="shared" si="5"/>
        <v>69</v>
      </c>
      <c r="C79" s="6"/>
      <c r="D79" s="6"/>
      <c r="E79" s="123"/>
      <c r="F79" s="123" t="s">
        <v>247</v>
      </c>
      <c r="G79" s="123"/>
      <c r="H79" s="123"/>
      <c r="I79" s="123"/>
      <c r="J79" s="123"/>
      <c r="K79" s="24" t="s">
        <v>148</v>
      </c>
      <c r="L79" s="24"/>
      <c r="M79" s="24"/>
      <c r="N79" s="115" t="s">
        <v>148</v>
      </c>
      <c r="Y79" s="125"/>
    </row>
    <row r="80" spans="2:25" ht="13.95" customHeight="1" x14ac:dyDescent="0.2">
      <c r="B80" s="1">
        <f t="shared" si="5"/>
        <v>70</v>
      </c>
      <c r="C80" s="6"/>
      <c r="D80" s="6"/>
      <c r="E80" s="123"/>
      <c r="F80" s="123" t="s">
        <v>226</v>
      </c>
      <c r="G80" s="123"/>
      <c r="H80" s="123"/>
      <c r="I80" s="123"/>
      <c r="J80" s="123"/>
      <c r="K80" s="24">
        <v>25</v>
      </c>
      <c r="L80" s="24">
        <v>50</v>
      </c>
      <c r="M80" s="24">
        <v>15</v>
      </c>
      <c r="N80" s="115">
        <v>50</v>
      </c>
      <c r="Y80" s="125"/>
    </row>
    <row r="81" spans="2:25" ht="13.5" customHeight="1" x14ac:dyDescent="0.2">
      <c r="B81" s="1">
        <f t="shared" si="5"/>
        <v>71</v>
      </c>
      <c r="C81" s="6"/>
      <c r="D81" s="6"/>
      <c r="E81" s="123"/>
      <c r="F81" s="123" t="s">
        <v>271</v>
      </c>
      <c r="G81" s="123"/>
      <c r="H81" s="123"/>
      <c r="I81" s="123"/>
      <c r="J81" s="123"/>
      <c r="K81" s="24" t="s">
        <v>148</v>
      </c>
      <c r="L81" s="24"/>
      <c r="M81" s="24"/>
      <c r="N81" s="115"/>
      <c r="Y81" s="125"/>
    </row>
    <row r="82" spans="2:25" ht="13.95" customHeight="1" x14ac:dyDescent="0.2">
      <c r="B82" s="1">
        <f t="shared" si="5"/>
        <v>72</v>
      </c>
      <c r="C82" s="6"/>
      <c r="D82" s="6"/>
      <c r="E82" s="123"/>
      <c r="F82" s="123" t="s">
        <v>272</v>
      </c>
      <c r="G82" s="123"/>
      <c r="H82" s="123"/>
      <c r="I82" s="123"/>
      <c r="J82" s="123"/>
      <c r="K82" s="24"/>
      <c r="L82" s="24"/>
      <c r="M82" s="24">
        <v>20</v>
      </c>
      <c r="N82" s="115"/>
      <c r="Y82" s="125"/>
    </row>
    <row r="83" spans="2:25" ht="13.5" customHeight="1" x14ac:dyDescent="0.2">
      <c r="B83" s="1">
        <f t="shared" si="5"/>
        <v>73</v>
      </c>
      <c r="C83" s="6"/>
      <c r="D83" s="6"/>
      <c r="E83" s="123"/>
      <c r="F83" s="123" t="s">
        <v>273</v>
      </c>
      <c r="G83" s="123"/>
      <c r="H83" s="123"/>
      <c r="I83" s="123"/>
      <c r="J83" s="123"/>
      <c r="K83" s="24"/>
      <c r="L83" s="24">
        <v>32</v>
      </c>
      <c r="M83" s="24">
        <v>192</v>
      </c>
      <c r="N83" s="115"/>
      <c r="Y83" s="125"/>
    </row>
    <row r="84" spans="2:25" ht="13.95" customHeight="1" x14ac:dyDescent="0.2">
      <c r="B84" s="1">
        <f t="shared" si="5"/>
        <v>74</v>
      </c>
      <c r="C84" s="6"/>
      <c r="D84" s="6"/>
      <c r="E84" s="123"/>
      <c r="F84" s="123" t="s">
        <v>31</v>
      </c>
      <c r="G84" s="123"/>
      <c r="H84" s="123"/>
      <c r="I84" s="123"/>
      <c r="J84" s="123"/>
      <c r="K84" s="24">
        <v>1100</v>
      </c>
      <c r="L84" s="24">
        <v>1800</v>
      </c>
      <c r="M84" s="24">
        <v>875</v>
      </c>
      <c r="N84" s="115">
        <v>1050</v>
      </c>
      <c r="Y84" s="125"/>
    </row>
    <row r="85" spans="2:25" ht="13.95" customHeight="1" x14ac:dyDescent="0.2">
      <c r="B85" s="1">
        <f t="shared" si="5"/>
        <v>75</v>
      </c>
      <c r="C85" s="2" t="s">
        <v>72</v>
      </c>
      <c r="D85" s="2" t="s">
        <v>73</v>
      </c>
      <c r="E85" s="123"/>
      <c r="F85" s="123" t="s">
        <v>110</v>
      </c>
      <c r="G85" s="123"/>
      <c r="H85" s="123"/>
      <c r="I85" s="123"/>
      <c r="J85" s="123"/>
      <c r="K85" s="24"/>
      <c r="L85" s="24"/>
      <c r="M85" s="24"/>
      <c r="N85" s="115">
        <v>1</v>
      </c>
    </row>
    <row r="86" spans="2:25" ht="13.95" customHeight="1" x14ac:dyDescent="0.2">
      <c r="B86" s="1">
        <f t="shared" si="5"/>
        <v>76</v>
      </c>
      <c r="C86" s="2" t="s">
        <v>32</v>
      </c>
      <c r="D86" s="2" t="s">
        <v>33</v>
      </c>
      <c r="E86" s="123"/>
      <c r="F86" s="123" t="s">
        <v>158</v>
      </c>
      <c r="G86" s="123"/>
      <c r="H86" s="123"/>
      <c r="I86" s="123"/>
      <c r="J86" s="123"/>
      <c r="K86" s="24"/>
      <c r="L86" s="24" t="s">
        <v>148</v>
      </c>
      <c r="M86" s="24" t="s">
        <v>148</v>
      </c>
      <c r="N86" s="115"/>
    </row>
    <row r="87" spans="2:25" ht="14.25" customHeight="1" x14ac:dyDescent="0.2">
      <c r="B87" s="1">
        <f t="shared" si="5"/>
        <v>77</v>
      </c>
      <c r="C87" s="6"/>
      <c r="D87" s="6"/>
      <c r="E87" s="123"/>
      <c r="F87" s="123" t="s">
        <v>159</v>
      </c>
      <c r="G87" s="123"/>
      <c r="H87" s="123"/>
      <c r="I87" s="123"/>
      <c r="J87" s="123"/>
      <c r="K87" s="24"/>
      <c r="L87" s="24">
        <v>2</v>
      </c>
      <c r="M87" s="24">
        <v>3</v>
      </c>
      <c r="N87" s="115">
        <v>1</v>
      </c>
    </row>
    <row r="88" spans="2:25" ht="13.5" customHeight="1" x14ac:dyDescent="0.2">
      <c r="B88" s="1">
        <f t="shared" si="5"/>
        <v>78</v>
      </c>
      <c r="C88" s="6"/>
      <c r="D88" s="6"/>
      <c r="E88" s="123"/>
      <c r="F88" s="123" t="s">
        <v>160</v>
      </c>
      <c r="G88" s="123"/>
      <c r="H88" s="123"/>
      <c r="I88" s="123"/>
      <c r="J88" s="123"/>
      <c r="K88" s="24" t="s">
        <v>148</v>
      </c>
      <c r="L88" s="24"/>
      <c r="M88" s="24"/>
      <c r="N88" s="115"/>
    </row>
    <row r="89" spans="2:25" ht="13.95" customHeight="1" x14ac:dyDescent="0.2">
      <c r="B89" s="1">
        <f t="shared" si="5"/>
        <v>79</v>
      </c>
      <c r="C89" s="6"/>
      <c r="D89" s="6"/>
      <c r="E89" s="123"/>
      <c r="F89" s="123" t="s">
        <v>114</v>
      </c>
      <c r="G89" s="123"/>
      <c r="H89" s="123"/>
      <c r="I89" s="123"/>
      <c r="J89" s="123"/>
      <c r="K89" s="24">
        <v>1</v>
      </c>
      <c r="L89" s="24">
        <v>2</v>
      </c>
      <c r="M89" s="24">
        <v>8</v>
      </c>
      <c r="N89" s="115">
        <v>2</v>
      </c>
    </row>
    <row r="90" spans="2:25" ht="13.95" customHeight="1" x14ac:dyDescent="0.2">
      <c r="B90" s="1">
        <f t="shared" si="5"/>
        <v>80</v>
      </c>
      <c r="C90" s="6"/>
      <c r="D90" s="6"/>
      <c r="E90" s="123"/>
      <c r="F90" s="123" t="s">
        <v>274</v>
      </c>
      <c r="G90" s="123"/>
      <c r="H90" s="123"/>
      <c r="I90" s="123"/>
      <c r="J90" s="123"/>
      <c r="K90" s="24"/>
      <c r="L90" s="24"/>
      <c r="M90" s="24"/>
      <c r="N90" s="115" t="s">
        <v>148</v>
      </c>
    </row>
    <row r="91" spans="2:25" ht="13.95" customHeight="1" x14ac:dyDescent="0.2">
      <c r="B91" s="1">
        <f t="shared" si="5"/>
        <v>81</v>
      </c>
      <c r="C91" s="6"/>
      <c r="D91" s="6"/>
      <c r="E91" s="123"/>
      <c r="F91" s="123" t="s">
        <v>183</v>
      </c>
      <c r="G91" s="123"/>
      <c r="H91" s="123"/>
      <c r="I91" s="123"/>
      <c r="J91" s="123"/>
      <c r="K91" s="24">
        <v>2</v>
      </c>
      <c r="L91" s="24">
        <v>2</v>
      </c>
      <c r="M91" s="24"/>
      <c r="N91" s="115">
        <v>1</v>
      </c>
    </row>
    <row r="92" spans="2:25" ht="13.5" customHeight="1" x14ac:dyDescent="0.2">
      <c r="B92" s="1">
        <f t="shared" si="5"/>
        <v>82</v>
      </c>
      <c r="C92" s="6"/>
      <c r="D92" s="6"/>
      <c r="E92" s="123"/>
      <c r="F92" s="123" t="s">
        <v>34</v>
      </c>
      <c r="G92" s="123"/>
      <c r="H92" s="123"/>
      <c r="I92" s="123"/>
      <c r="J92" s="123"/>
      <c r="K92" s="24" t="s">
        <v>148</v>
      </c>
      <c r="L92" s="24" t="s">
        <v>148</v>
      </c>
      <c r="M92" s="24" t="s">
        <v>148</v>
      </c>
      <c r="N92" s="115"/>
    </row>
    <row r="93" spans="2:25" ht="13.5" customHeight="1" x14ac:dyDescent="0.2">
      <c r="B93" s="1">
        <f t="shared" si="5"/>
        <v>83</v>
      </c>
      <c r="C93" s="2" t="s">
        <v>132</v>
      </c>
      <c r="D93" s="2" t="s">
        <v>184</v>
      </c>
      <c r="E93" s="123"/>
      <c r="F93" s="123" t="s">
        <v>185</v>
      </c>
      <c r="G93" s="123"/>
      <c r="H93" s="123"/>
      <c r="I93" s="123"/>
      <c r="J93" s="123"/>
      <c r="K93" s="24"/>
      <c r="L93" s="24"/>
      <c r="M93" s="24"/>
      <c r="N93" s="115" t="s">
        <v>148</v>
      </c>
    </row>
    <row r="94" spans="2:25" ht="13.5" customHeight="1" x14ac:dyDescent="0.2">
      <c r="B94" s="1">
        <f t="shared" si="5"/>
        <v>84</v>
      </c>
      <c r="C94" s="6"/>
      <c r="D94" s="2" t="s">
        <v>186</v>
      </c>
      <c r="E94" s="123"/>
      <c r="F94" s="123" t="s">
        <v>187</v>
      </c>
      <c r="G94" s="123"/>
      <c r="H94" s="123"/>
      <c r="I94" s="123"/>
      <c r="J94" s="123"/>
      <c r="K94" s="24" t="s">
        <v>148</v>
      </c>
      <c r="L94" s="24" t="s">
        <v>148</v>
      </c>
      <c r="M94" s="24">
        <v>1</v>
      </c>
      <c r="N94" s="115">
        <v>57</v>
      </c>
    </row>
    <row r="95" spans="2:25" ht="13.5" customHeight="1" thickBot="1" x14ac:dyDescent="0.25">
      <c r="B95" s="1">
        <f t="shared" si="5"/>
        <v>85</v>
      </c>
      <c r="C95" s="6"/>
      <c r="D95" s="2" t="s">
        <v>275</v>
      </c>
      <c r="E95" s="123"/>
      <c r="F95" s="123" t="s">
        <v>112</v>
      </c>
      <c r="G95" s="123"/>
      <c r="H95" s="123"/>
      <c r="I95" s="123"/>
      <c r="J95" s="123"/>
      <c r="K95" s="24">
        <v>2</v>
      </c>
      <c r="L95" s="24">
        <v>7</v>
      </c>
      <c r="M95" s="24">
        <v>7</v>
      </c>
      <c r="N95" s="115">
        <v>6</v>
      </c>
    </row>
    <row r="96" spans="2:25" ht="13.95" customHeight="1" x14ac:dyDescent="0.2">
      <c r="B96" s="83"/>
      <c r="C96" s="84"/>
      <c r="D96" s="84"/>
      <c r="E96" s="23"/>
      <c r="F96" s="23"/>
      <c r="G96" s="23"/>
      <c r="H96" s="23"/>
      <c r="I96" s="23"/>
      <c r="J96" s="23"/>
      <c r="K96" s="23"/>
      <c r="L96" s="23"/>
      <c r="M96" s="23"/>
      <c r="N96" s="23"/>
      <c r="U96">
        <f>COUNTA(K11:K108)</f>
        <v>72</v>
      </c>
      <c r="V96">
        <f>COUNTA(L11:L108)</f>
        <v>69</v>
      </c>
      <c r="W96">
        <f>COUNTA(M11:M108)</f>
        <v>75</v>
      </c>
      <c r="X96">
        <f>COUNTA(N11:N108)</f>
        <v>69</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SUM(U11:U24,K25:K108)</f>
        <v>31976</v>
      </c>
      <c r="V100">
        <f>SUM(V11:V24,L25:L108)</f>
        <v>30951</v>
      </c>
      <c r="W100">
        <f>SUM(W11:W24,M25:M108)</f>
        <v>25694</v>
      </c>
      <c r="X100">
        <f>SUM(X11:X24,N25:N108)</f>
        <v>26025</v>
      </c>
    </row>
    <row r="101" spans="2:24" ht="18" customHeight="1" thickBot="1" x14ac:dyDescent="0.25">
      <c r="B101" s="71"/>
      <c r="C101" s="22"/>
      <c r="D101" s="163" t="s">
        <v>2</v>
      </c>
      <c r="E101" s="163"/>
      <c r="F101" s="163"/>
      <c r="G101" s="163"/>
      <c r="H101" s="22"/>
      <c r="I101" s="22"/>
      <c r="J101" s="72"/>
      <c r="K101" s="33" t="str">
        <f>K5</f>
        <v>2022.6.6</v>
      </c>
      <c r="L101" s="33" t="str">
        <f>L5</f>
        <v>2022.6.6</v>
      </c>
      <c r="M101" s="33" t="str">
        <f>M5</f>
        <v>2022.6.6</v>
      </c>
      <c r="N101" s="132" t="str">
        <f>N5</f>
        <v>2022.6.6</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5" customHeight="1" x14ac:dyDescent="0.2">
      <c r="B103" s="1">
        <f>B95+1</f>
        <v>86</v>
      </c>
      <c r="C103" s="2" t="s">
        <v>132</v>
      </c>
      <c r="D103" s="7" t="s">
        <v>275</v>
      </c>
      <c r="E103" s="123"/>
      <c r="F103" s="123" t="s">
        <v>36</v>
      </c>
      <c r="G103" s="123"/>
      <c r="H103" s="123"/>
      <c r="I103" s="123"/>
      <c r="J103" s="123"/>
      <c r="K103" s="24">
        <v>25</v>
      </c>
      <c r="L103" s="24">
        <v>75</v>
      </c>
      <c r="M103" s="24">
        <v>5</v>
      </c>
      <c r="N103" s="115">
        <v>25</v>
      </c>
    </row>
    <row r="104" spans="2:24" ht="13.5" customHeight="1" x14ac:dyDescent="0.2">
      <c r="B104" s="1">
        <f>B103+1</f>
        <v>87</v>
      </c>
      <c r="C104" s="7"/>
      <c r="D104" s="8" t="s">
        <v>37</v>
      </c>
      <c r="E104" s="123"/>
      <c r="F104" s="123" t="s">
        <v>38</v>
      </c>
      <c r="G104" s="123"/>
      <c r="H104" s="123"/>
      <c r="I104" s="123"/>
      <c r="J104" s="123"/>
      <c r="K104" s="24">
        <v>25</v>
      </c>
      <c r="L104" s="24" t="s">
        <v>148</v>
      </c>
      <c r="M104" s="24">
        <v>30</v>
      </c>
      <c r="N104" s="115">
        <v>25</v>
      </c>
    </row>
    <row r="105" spans="2:24" ht="13.5" customHeight="1" x14ac:dyDescent="0.2">
      <c r="B105" s="1">
        <f>B104+1</f>
        <v>88</v>
      </c>
      <c r="C105" s="2" t="s">
        <v>0</v>
      </c>
      <c r="D105" s="8" t="s">
        <v>39</v>
      </c>
      <c r="E105" s="123"/>
      <c r="F105" s="123" t="s">
        <v>40</v>
      </c>
      <c r="G105" s="123"/>
      <c r="H105" s="123"/>
      <c r="I105" s="123"/>
      <c r="J105" s="123"/>
      <c r="K105" s="24"/>
      <c r="L105" s="24">
        <v>25</v>
      </c>
      <c r="M105" s="24" t="s">
        <v>148</v>
      </c>
      <c r="N105" s="115">
        <v>50</v>
      </c>
      <c r="U105">
        <f>COUNTA(K85:K105)</f>
        <v>10</v>
      </c>
      <c r="V105">
        <f>COUNTA(L85:L105)</f>
        <v>12</v>
      </c>
      <c r="W105">
        <f>COUNTA(M85:M105)</f>
        <v>11</v>
      </c>
      <c r="X105">
        <f>COUNTA(N85:N105)</f>
        <v>13</v>
      </c>
    </row>
    <row r="106" spans="2:24" ht="13.5" customHeight="1" x14ac:dyDescent="0.2">
      <c r="B106" s="1">
        <f>B105+1</f>
        <v>89</v>
      </c>
      <c r="C106" s="152" t="s">
        <v>41</v>
      </c>
      <c r="D106" s="153"/>
      <c r="E106" s="123"/>
      <c r="F106" s="123" t="s">
        <v>42</v>
      </c>
      <c r="G106" s="123"/>
      <c r="H106" s="123"/>
      <c r="I106" s="123"/>
      <c r="J106" s="123"/>
      <c r="K106" s="24">
        <v>250</v>
      </c>
      <c r="L106" s="24">
        <v>100</v>
      </c>
      <c r="M106" s="24">
        <v>300</v>
      </c>
      <c r="N106" s="115">
        <v>150</v>
      </c>
    </row>
    <row r="107" spans="2:24" ht="13.5" customHeight="1" x14ac:dyDescent="0.2">
      <c r="B107" s="1">
        <f>B106+1</f>
        <v>90</v>
      </c>
      <c r="C107" s="3"/>
      <c r="D107" s="82"/>
      <c r="E107" s="123"/>
      <c r="F107" s="123" t="s">
        <v>43</v>
      </c>
      <c r="G107" s="123"/>
      <c r="H107" s="123"/>
      <c r="I107" s="123"/>
      <c r="J107" s="123"/>
      <c r="K107" s="24">
        <v>150</v>
      </c>
      <c r="L107" s="24">
        <v>50</v>
      </c>
      <c r="M107" s="24">
        <v>50</v>
      </c>
      <c r="N107" s="115">
        <v>50</v>
      </c>
    </row>
    <row r="108" spans="2:24" ht="13.95" customHeight="1" thickBot="1" x14ac:dyDescent="0.25">
      <c r="B108" s="1">
        <f>B107+1</f>
        <v>91</v>
      </c>
      <c r="C108" s="3"/>
      <c r="D108" s="82"/>
      <c r="E108" s="123"/>
      <c r="F108" s="123" t="s">
        <v>74</v>
      </c>
      <c r="G108" s="123"/>
      <c r="H108" s="123"/>
      <c r="I108" s="123"/>
      <c r="J108" s="123"/>
      <c r="K108" s="24">
        <v>150</v>
      </c>
      <c r="L108" s="24">
        <v>50</v>
      </c>
      <c r="M108" s="24">
        <v>100</v>
      </c>
      <c r="N108" s="117">
        <v>300</v>
      </c>
    </row>
    <row r="109" spans="2:24" ht="19.95" customHeight="1" thickTop="1" x14ac:dyDescent="0.2">
      <c r="B109" s="164" t="s">
        <v>45</v>
      </c>
      <c r="C109" s="165"/>
      <c r="D109" s="165"/>
      <c r="E109" s="165"/>
      <c r="F109" s="165"/>
      <c r="G109" s="165"/>
      <c r="H109" s="165"/>
      <c r="I109" s="165"/>
      <c r="J109" s="85"/>
      <c r="K109" s="34">
        <f>SUM(K110:K118)</f>
        <v>31976</v>
      </c>
      <c r="L109" s="34">
        <f>SUM(L110:L118)</f>
        <v>30951</v>
      </c>
      <c r="M109" s="34">
        <f>SUM(M110:M118)</f>
        <v>25694</v>
      </c>
      <c r="N109" s="52">
        <f>SUM(N110:N118)</f>
        <v>26025</v>
      </c>
    </row>
    <row r="110" spans="2:24" ht="13.95" customHeight="1" x14ac:dyDescent="0.2">
      <c r="B110" s="156" t="s">
        <v>46</v>
      </c>
      <c r="C110" s="157"/>
      <c r="D110" s="158"/>
      <c r="E110" s="12"/>
      <c r="F110" s="13"/>
      <c r="G110" s="149" t="s">
        <v>13</v>
      </c>
      <c r="H110" s="149"/>
      <c r="I110" s="13"/>
      <c r="J110" s="14"/>
      <c r="K110" s="4">
        <f>SUM(U$11:U$24)</f>
        <v>1825</v>
      </c>
      <c r="L110" s="4">
        <f>SUM(V$11:V$24)</f>
        <v>1950</v>
      </c>
      <c r="M110" s="4">
        <f>SUM(W$11:W$24)</f>
        <v>2540</v>
      </c>
      <c r="N110" s="5">
        <f>SUM(X$11:X$24)</f>
        <v>2150</v>
      </c>
    </row>
    <row r="111" spans="2:24" ht="13.95" customHeight="1" x14ac:dyDescent="0.2">
      <c r="B111" s="86"/>
      <c r="C111" s="64"/>
      <c r="D111" s="87"/>
      <c r="E111" s="15"/>
      <c r="F111" s="123"/>
      <c r="G111" s="149" t="s">
        <v>25</v>
      </c>
      <c r="H111" s="149"/>
      <c r="I111" s="119"/>
      <c r="J111" s="16"/>
      <c r="K111" s="4">
        <f>SUM(K$25)</f>
        <v>250</v>
      </c>
      <c r="L111" s="4">
        <f>SUM(L$25)</f>
        <v>500</v>
      </c>
      <c r="M111" s="4">
        <f>SUM(M$25)</f>
        <v>425</v>
      </c>
      <c r="N111" s="5">
        <f>SUM(N$25)</f>
        <v>275</v>
      </c>
    </row>
    <row r="112" spans="2:24" ht="13.95" customHeight="1" x14ac:dyDescent="0.2">
      <c r="B112" s="86"/>
      <c r="C112" s="64"/>
      <c r="D112" s="87"/>
      <c r="E112" s="15"/>
      <c r="F112" s="123"/>
      <c r="G112" s="149" t="s">
        <v>27</v>
      </c>
      <c r="H112" s="149"/>
      <c r="I112" s="13"/>
      <c r="J112" s="14"/>
      <c r="K112" s="4">
        <f>SUM(K$26:K$27)</f>
        <v>75</v>
      </c>
      <c r="L112" s="4">
        <f>SUM(L$26:L$27)</f>
        <v>100</v>
      </c>
      <c r="M112" s="4">
        <f>SUM(M$26:M$27)</f>
        <v>90</v>
      </c>
      <c r="N112" s="5">
        <f>SUM(N$26:N$27)</f>
        <v>100</v>
      </c>
    </row>
    <row r="113" spans="2:14" ht="13.95" customHeight="1" x14ac:dyDescent="0.2">
      <c r="B113" s="86"/>
      <c r="C113" s="64"/>
      <c r="D113" s="87"/>
      <c r="E113" s="15"/>
      <c r="F113" s="123"/>
      <c r="G113" s="149" t="s">
        <v>79</v>
      </c>
      <c r="H113" s="149"/>
      <c r="I113" s="13"/>
      <c r="J113" s="14"/>
      <c r="K113" s="4">
        <f>SUM(K$28:K$28)</f>
        <v>75</v>
      </c>
      <c r="L113" s="4">
        <f>SUM(L$28:L$28)</f>
        <v>0</v>
      </c>
      <c r="M113" s="4">
        <f>SUM(M$28:M$28)</f>
        <v>30</v>
      </c>
      <c r="N113" s="5">
        <f>SUM(N$28:N$28)</f>
        <v>0</v>
      </c>
    </row>
    <row r="114" spans="2:14" ht="13.95" customHeight="1" x14ac:dyDescent="0.2">
      <c r="B114" s="86"/>
      <c r="C114" s="64"/>
      <c r="D114" s="87"/>
      <c r="E114" s="15"/>
      <c r="F114" s="123"/>
      <c r="G114" s="149" t="s">
        <v>80</v>
      </c>
      <c r="H114" s="149"/>
      <c r="I114" s="13"/>
      <c r="J114" s="14"/>
      <c r="K114" s="4">
        <f>SUM(K30:K47)</f>
        <v>23800</v>
      </c>
      <c r="L114" s="4">
        <f>SUM(L$30:L$47)</f>
        <v>19300</v>
      </c>
      <c r="M114" s="4">
        <f>SUM(M$30:M$47)</f>
        <v>15635</v>
      </c>
      <c r="N114" s="5">
        <f>SUM(N$30:N$47)</f>
        <v>17525</v>
      </c>
    </row>
    <row r="115" spans="2:14" ht="13.95" customHeight="1" x14ac:dyDescent="0.2">
      <c r="B115" s="86"/>
      <c r="C115" s="64"/>
      <c r="D115" s="87"/>
      <c r="E115" s="15"/>
      <c r="F115" s="123"/>
      <c r="G115" s="149" t="s">
        <v>77</v>
      </c>
      <c r="H115" s="149"/>
      <c r="I115" s="13"/>
      <c r="J115" s="14"/>
      <c r="K115" s="4">
        <f>SUM(K$48:K$49)</f>
        <v>0</v>
      </c>
      <c r="L115" s="4">
        <f>SUM(L$48:L$49)</f>
        <v>50</v>
      </c>
      <c r="M115" s="4">
        <f>SUM(M$48:M$49)</f>
        <v>20</v>
      </c>
      <c r="N115" s="5">
        <f>SUM(N$48:N$49)</f>
        <v>150</v>
      </c>
    </row>
    <row r="116" spans="2:14" ht="13.95" customHeight="1" x14ac:dyDescent="0.2">
      <c r="B116" s="86"/>
      <c r="C116" s="64"/>
      <c r="D116" s="87"/>
      <c r="E116" s="15"/>
      <c r="F116" s="123"/>
      <c r="G116" s="149" t="s">
        <v>28</v>
      </c>
      <c r="H116" s="149"/>
      <c r="I116" s="13"/>
      <c r="J116" s="14"/>
      <c r="K116" s="4">
        <f>SUM(K$50:K$84)</f>
        <v>5341</v>
      </c>
      <c r="L116" s="4">
        <f>SUM(L$50:L$84)</f>
        <v>8732</v>
      </c>
      <c r="M116" s="4">
        <f>SUM(M$50:M$84)</f>
        <v>6445</v>
      </c>
      <c r="N116" s="5">
        <f>SUM(N$50:N$84)</f>
        <v>5157</v>
      </c>
    </row>
    <row r="117" spans="2:14" ht="13.95" customHeight="1" x14ac:dyDescent="0.2">
      <c r="B117" s="86"/>
      <c r="C117" s="64"/>
      <c r="D117" s="87"/>
      <c r="E117" s="15"/>
      <c r="F117" s="123"/>
      <c r="G117" s="149" t="s">
        <v>47</v>
      </c>
      <c r="H117" s="149"/>
      <c r="I117" s="13"/>
      <c r="J117" s="14"/>
      <c r="K117" s="4">
        <f>SUM(K$29:K$29,K$106:K$107)</f>
        <v>405</v>
      </c>
      <c r="L117" s="4">
        <f>SUM(L29:L29,L$106:L$107)</f>
        <v>156</v>
      </c>
      <c r="M117" s="4">
        <f>SUM(M29:M29,M$106:M$107)</f>
        <v>355</v>
      </c>
      <c r="N117" s="5">
        <f>SUM(N29:N29,N$106:N$107)</f>
        <v>200</v>
      </c>
    </row>
    <row r="118" spans="2:14" ht="13.95" customHeight="1" thickBot="1" x14ac:dyDescent="0.25">
      <c r="B118" s="88"/>
      <c r="C118" s="89"/>
      <c r="D118" s="90"/>
      <c r="E118" s="17"/>
      <c r="F118" s="9"/>
      <c r="G118" s="147" t="s">
        <v>44</v>
      </c>
      <c r="H118" s="147"/>
      <c r="I118" s="18"/>
      <c r="J118" s="19"/>
      <c r="K118" s="10">
        <f>SUM(K$85:K$105,K$108)</f>
        <v>205</v>
      </c>
      <c r="L118" s="10">
        <f>SUM(L$85:L$105,L$108)</f>
        <v>163</v>
      </c>
      <c r="M118" s="10">
        <f>SUM(M$85:M$105,M$108)</f>
        <v>154</v>
      </c>
      <c r="N118" s="11">
        <f>SUM(N$85:N$105,N$108)</f>
        <v>468</v>
      </c>
    </row>
    <row r="119" spans="2:14" ht="18" customHeight="1" thickTop="1" x14ac:dyDescent="0.2">
      <c r="B119" s="159" t="s">
        <v>48</v>
      </c>
      <c r="C119" s="160"/>
      <c r="D119" s="161"/>
      <c r="E119" s="91"/>
      <c r="F119" s="120"/>
      <c r="G119" s="162" t="s">
        <v>49</v>
      </c>
      <c r="H119" s="162"/>
      <c r="I119" s="120"/>
      <c r="J119" s="121"/>
      <c r="K119" s="35" t="s">
        <v>50</v>
      </c>
      <c r="L119" s="41"/>
      <c r="M119" s="41"/>
      <c r="N119" s="53"/>
    </row>
    <row r="120" spans="2:14" ht="18" customHeight="1" x14ac:dyDescent="0.2">
      <c r="B120" s="92"/>
      <c r="C120" s="93"/>
      <c r="D120" s="93"/>
      <c r="E120" s="94"/>
      <c r="F120" s="95"/>
      <c r="G120" s="96"/>
      <c r="H120" s="96"/>
      <c r="I120" s="95"/>
      <c r="J120" s="97"/>
      <c r="K120" s="36" t="s">
        <v>51</v>
      </c>
      <c r="L120" s="42"/>
      <c r="M120" s="42"/>
      <c r="N120" s="45"/>
    </row>
    <row r="121" spans="2:14" ht="18" customHeight="1" x14ac:dyDescent="0.2">
      <c r="B121" s="86"/>
      <c r="C121" s="64"/>
      <c r="D121" s="64"/>
      <c r="E121" s="98"/>
      <c r="F121" s="22"/>
      <c r="G121" s="163" t="s">
        <v>52</v>
      </c>
      <c r="H121" s="163"/>
      <c r="I121" s="118"/>
      <c r="J121" s="122"/>
      <c r="K121" s="37" t="s">
        <v>53</v>
      </c>
      <c r="L121" s="43"/>
      <c r="M121" s="47"/>
      <c r="N121" s="43"/>
    </row>
    <row r="122" spans="2:14" ht="18" customHeight="1" x14ac:dyDescent="0.2">
      <c r="B122" s="86"/>
      <c r="C122" s="64"/>
      <c r="D122" s="64"/>
      <c r="E122" s="99"/>
      <c r="F122" s="64"/>
      <c r="G122" s="100"/>
      <c r="H122" s="100"/>
      <c r="I122" s="93"/>
      <c r="J122" s="101"/>
      <c r="K122" s="38" t="s">
        <v>89</v>
      </c>
      <c r="L122" s="44"/>
      <c r="M122" s="26"/>
      <c r="N122" s="44"/>
    </row>
    <row r="123" spans="2:14" ht="18" customHeight="1" x14ac:dyDescent="0.2">
      <c r="B123" s="86"/>
      <c r="C123" s="64"/>
      <c r="D123" s="64"/>
      <c r="E123" s="99"/>
      <c r="F123" s="64"/>
      <c r="G123" s="100"/>
      <c r="H123" s="100"/>
      <c r="I123" s="93"/>
      <c r="J123" s="101"/>
      <c r="K123" s="38" t="s">
        <v>82</v>
      </c>
      <c r="L123" s="42"/>
      <c r="M123" s="26"/>
      <c r="N123" s="44"/>
    </row>
    <row r="124" spans="2:14" ht="18" customHeight="1" x14ac:dyDescent="0.2">
      <c r="B124" s="86"/>
      <c r="C124" s="64"/>
      <c r="D124" s="64"/>
      <c r="E124" s="98"/>
      <c r="F124" s="22"/>
      <c r="G124" s="163" t="s">
        <v>54</v>
      </c>
      <c r="H124" s="163"/>
      <c r="I124" s="118"/>
      <c r="J124" s="122"/>
      <c r="K124" s="37" t="s">
        <v>93</v>
      </c>
      <c r="L124" s="43"/>
      <c r="M124" s="47"/>
      <c r="N124" s="43"/>
    </row>
    <row r="125" spans="2:14" ht="18" customHeight="1" x14ac:dyDescent="0.2">
      <c r="B125" s="86"/>
      <c r="C125" s="64"/>
      <c r="D125" s="64"/>
      <c r="E125" s="99"/>
      <c r="F125" s="64"/>
      <c r="G125" s="100"/>
      <c r="H125" s="100"/>
      <c r="I125" s="93"/>
      <c r="J125" s="101"/>
      <c r="K125" s="38" t="s">
        <v>90</v>
      </c>
      <c r="L125" s="44"/>
      <c r="M125" s="26"/>
      <c r="N125" s="44"/>
    </row>
    <row r="126" spans="2:14" ht="18" customHeight="1" x14ac:dyDescent="0.2">
      <c r="B126" s="86"/>
      <c r="C126" s="64"/>
      <c r="D126" s="64"/>
      <c r="E126" s="99"/>
      <c r="F126" s="64"/>
      <c r="G126" s="100"/>
      <c r="H126" s="100"/>
      <c r="I126" s="93"/>
      <c r="J126" s="101"/>
      <c r="K126" s="38" t="s">
        <v>91</v>
      </c>
      <c r="L126" s="44"/>
      <c r="M126" s="44"/>
      <c r="N126" s="44"/>
    </row>
    <row r="127" spans="2:14" ht="18" customHeight="1" x14ac:dyDescent="0.2">
      <c r="B127" s="86"/>
      <c r="C127" s="64"/>
      <c r="D127" s="64"/>
      <c r="E127" s="78"/>
      <c r="F127" s="79"/>
      <c r="G127" s="96"/>
      <c r="H127" s="96"/>
      <c r="I127" s="95"/>
      <c r="J127" s="97"/>
      <c r="K127" s="38" t="s">
        <v>92</v>
      </c>
      <c r="L127" s="45"/>
      <c r="M127" s="42"/>
      <c r="N127" s="45"/>
    </row>
    <row r="128" spans="2:14" ht="18" customHeight="1" x14ac:dyDescent="0.2">
      <c r="B128" s="102"/>
      <c r="C128" s="79"/>
      <c r="D128" s="79"/>
      <c r="E128" s="15"/>
      <c r="F128" s="123"/>
      <c r="G128" s="149" t="s">
        <v>55</v>
      </c>
      <c r="H128" s="149"/>
      <c r="I128" s="13"/>
      <c r="J128" s="14"/>
      <c r="K128" s="27" t="s">
        <v>161</v>
      </c>
      <c r="L128" s="46"/>
      <c r="M128" s="48"/>
      <c r="N128" s="46"/>
    </row>
    <row r="129" spans="2:14" ht="18" customHeight="1" x14ac:dyDescent="0.2">
      <c r="B129" s="156" t="s">
        <v>56</v>
      </c>
      <c r="C129" s="157"/>
      <c r="D129" s="157"/>
      <c r="E129" s="22"/>
      <c r="F129" s="22"/>
      <c r="G129" s="22"/>
      <c r="H129" s="22"/>
      <c r="I129" s="22"/>
      <c r="J129" s="22"/>
      <c r="K129" s="22"/>
      <c r="L129" s="22"/>
      <c r="M129" s="22"/>
      <c r="N129" s="54"/>
    </row>
    <row r="130" spans="2:14" ht="14.1" customHeight="1" x14ac:dyDescent="0.2">
      <c r="B130" s="103"/>
      <c r="C130" s="39" t="s">
        <v>57</v>
      </c>
      <c r="D130" s="104"/>
      <c r="E130" s="39"/>
      <c r="F130" s="39"/>
      <c r="G130" s="39"/>
      <c r="H130" s="39"/>
      <c r="I130" s="39"/>
      <c r="J130" s="39"/>
      <c r="K130" s="39"/>
      <c r="L130" s="39"/>
      <c r="M130" s="39"/>
      <c r="N130" s="55"/>
    </row>
    <row r="131" spans="2:14" ht="14.1" customHeight="1" x14ac:dyDescent="0.2">
      <c r="B131" s="103"/>
      <c r="C131" s="39" t="s">
        <v>58</v>
      </c>
      <c r="D131" s="104"/>
      <c r="E131" s="39"/>
      <c r="F131" s="39"/>
      <c r="G131" s="39"/>
      <c r="H131" s="39"/>
      <c r="I131" s="39"/>
      <c r="J131" s="39"/>
      <c r="K131" s="39"/>
      <c r="L131" s="39"/>
      <c r="M131" s="39"/>
      <c r="N131" s="55"/>
    </row>
    <row r="132" spans="2:14" ht="14.1" customHeight="1" x14ac:dyDescent="0.2">
      <c r="B132" s="103"/>
      <c r="C132" s="39" t="s">
        <v>59</v>
      </c>
      <c r="D132" s="104"/>
      <c r="E132" s="39"/>
      <c r="F132" s="39"/>
      <c r="G132" s="39"/>
      <c r="H132" s="39"/>
      <c r="I132" s="39"/>
      <c r="J132" s="39"/>
      <c r="K132" s="39"/>
      <c r="L132" s="39"/>
      <c r="M132" s="39"/>
      <c r="N132" s="55"/>
    </row>
    <row r="133" spans="2:14" ht="14.1" customHeight="1" x14ac:dyDescent="0.2">
      <c r="B133" s="103"/>
      <c r="C133" s="39" t="s">
        <v>122</v>
      </c>
      <c r="D133" s="104"/>
      <c r="E133" s="39"/>
      <c r="F133" s="39"/>
      <c r="G133" s="39"/>
      <c r="H133" s="39"/>
      <c r="I133" s="39"/>
      <c r="J133" s="39"/>
      <c r="K133" s="39"/>
      <c r="L133" s="39"/>
      <c r="M133" s="39"/>
      <c r="N133" s="55"/>
    </row>
    <row r="134" spans="2:14" ht="14.1" customHeight="1" x14ac:dyDescent="0.2">
      <c r="B134" s="105"/>
      <c r="C134" s="39" t="s">
        <v>123</v>
      </c>
      <c r="D134" s="39"/>
      <c r="E134" s="39"/>
      <c r="F134" s="39"/>
      <c r="G134" s="39"/>
      <c r="H134" s="39"/>
      <c r="I134" s="39"/>
      <c r="J134" s="39"/>
      <c r="K134" s="39"/>
      <c r="L134" s="39"/>
      <c r="M134" s="39"/>
      <c r="N134" s="55"/>
    </row>
    <row r="135" spans="2:14" ht="14.1" customHeight="1" x14ac:dyDescent="0.2">
      <c r="B135" s="105"/>
      <c r="C135" s="39" t="s">
        <v>119</v>
      </c>
      <c r="D135" s="39"/>
      <c r="E135" s="39"/>
      <c r="F135" s="39"/>
      <c r="G135" s="39"/>
      <c r="H135" s="39"/>
      <c r="I135" s="39"/>
      <c r="J135" s="39"/>
      <c r="K135" s="39"/>
      <c r="L135" s="39"/>
      <c r="M135" s="39"/>
      <c r="N135" s="55"/>
    </row>
    <row r="136" spans="2:14" ht="14.1" customHeight="1" x14ac:dyDescent="0.2">
      <c r="B136" s="105"/>
      <c r="C136" s="39" t="s">
        <v>87</v>
      </c>
      <c r="D136" s="39"/>
      <c r="E136" s="39"/>
      <c r="F136" s="39"/>
      <c r="G136" s="39"/>
      <c r="H136" s="39"/>
      <c r="I136" s="39"/>
      <c r="J136" s="39"/>
      <c r="K136" s="39"/>
      <c r="L136" s="39"/>
      <c r="M136" s="39"/>
      <c r="N136" s="55"/>
    </row>
    <row r="137" spans="2:14" ht="14.1" customHeight="1" x14ac:dyDescent="0.2">
      <c r="B137" s="105"/>
      <c r="C137" s="39" t="s">
        <v>88</v>
      </c>
      <c r="D137" s="39"/>
      <c r="E137" s="39"/>
      <c r="F137" s="39"/>
      <c r="G137" s="39"/>
      <c r="H137" s="39"/>
      <c r="I137" s="39"/>
      <c r="J137" s="39"/>
      <c r="K137" s="39"/>
      <c r="L137" s="39"/>
      <c r="M137" s="39"/>
      <c r="N137" s="55"/>
    </row>
    <row r="138" spans="2:14" ht="14.1" customHeight="1" x14ac:dyDescent="0.2">
      <c r="B138" s="105"/>
      <c r="C138" s="39" t="s">
        <v>78</v>
      </c>
      <c r="D138" s="39"/>
      <c r="E138" s="39"/>
      <c r="F138" s="39"/>
      <c r="G138" s="39"/>
      <c r="H138" s="39"/>
      <c r="I138" s="39"/>
      <c r="J138" s="39"/>
      <c r="K138" s="39"/>
      <c r="L138" s="39"/>
      <c r="M138" s="39"/>
      <c r="N138" s="55"/>
    </row>
    <row r="139" spans="2:14" ht="14.1" customHeight="1" x14ac:dyDescent="0.2">
      <c r="B139" s="105"/>
      <c r="C139" s="39" t="s">
        <v>128</v>
      </c>
      <c r="D139" s="39"/>
      <c r="E139" s="39"/>
      <c r="F139" s="39"/>
      <c r="G139" s="39"/>
      <c r="H139" s="39"/>
      <c r="I139" s="39"/>
      <c r="J139" s="39"/>
      <c r="K139" s="39"/>
      <c r="L139" s="39"/>
      <c r="M139" s="39"/>
      <c r="N139" s="55"/>
    </row>
    <row r="140" spans="2:14" ht="14.1" customHeight="1" x14ac:dyDescent="0.2">
      <c r="B140" s="105"/>
      <c r="C140" s="39" t="s">
        <v>124</v>
      </c>
      <c r="D140" s="39"/>
      <c r="E140" s="39"/>
      <c r="F140" s="39"/>
      <c r="G140" s="39"/>
      <c r="H140" s="39"/>
      <c r="I140" s="39"/>
      <c r="J140" s="39"/>
      <c r="K140" s="39"/>
      <c r="L140" s="39"/>
      <c r="M140" s="39"/>
      <c r="N140" s="55"/>
    </row>
    <row r="141" spans="2:14" ht="14.1" customHeight="1" x14ac:dyDescent="0.2">
      <c r="B141" s="105"/>
      <c r="C141" s="39" t="s">
        <v>125</v>
      </c>
      <c r="D141" s="39"/>
      <c r="E141" s="39"/>
      <c r="F141" s="39"/>
      <c r="G141" s="39"/>
      <c r="H141" s="39"/>
      <c r="I141" s="39"/>
      <c r="J141" s="39"/>
      <c r="K141" s="39"/>
      <c r="L141" s="39"/>
      <c r="M141" s="39"/>
      <c r="N141" s="55"/>
    </row>
    <row r="142" spans="2:14" ht="14.1" customHeight="1" x14ac:dyDescent="0.2">
      <c r="B142" s="105"/>
      <c r="C142" s="39" t="s">
        <v>126</v>
      </c>
      <c r="D142" s="39"/>
      <c r="E142" s="39"/>
      <c r="F142" s="39"/>
      <c r="G142" s="39"/>
      <c r="H142" s="39"/>
      <c r="I142" s="39"/>
      <c r="J142" s="39"/>
      <c r="K142" s="39"/>
      <c r="L142" s="39"/>
      <c r="M142" s="39"/>
      <c r="N142" s="55"/>
    </row>
    <row r="143" spans="2:14" ht="14.1" customHeight="1" x14ac:dyDescent="0.2">
      <c r="B143" s="105"/>
      <c r="C143" s="39" t="s">
        <v>115</v>
      </c>
      <c r="D143" s="39"/>
      <c r="E143" s="39"/>
      <c r="F143" s="39"/>
      <c r="G143" s="39"/>
      <c r="H143" s="39"/>
      <c r="I143" s="39"/>
      <c r="J143" s="39"/>
      <c r="K143" s="39"/>
      <c r="L143" s="39"/>
      <c r="M143" s="39"/>
      <c r="N143" s="55"/>
    </row>
    <row r="144" spans="2:14" ht="14.1" customHeight="1" x14ac:dyDescent="0.2">
      <c r="B144" s="105"/>
      <c r="C144" s="39" t="s">
        <v>127</v>
      </c>
      <c r="D144" s="39"/>
      <c r="E144" s="39"/>
      <c r="F144" s="39"/>
      <c r="G144" s="39"/>
      <c r="H144" s="39"/>
      <c r="I144" s="39"/>
      <c r="J144" s="39"/>
      <c r="K144" s="39"/>
      <c r="L144" s="39"/>
      <c r="M144" s="39"/>
      <c r="N144" s="55"/>
    </row>
    <row r="145" spans="2:14" ht="14.1" customHeight="1" x14ac:dyDescent="0.2">
      <c r="B145" s="105"/>
      <c r="C145" s="39" t="s">
        <v>188</v>
      </c>
      <c r="D145" s="39"/>
      <c r="E145" s="39"/>
      <c r="F145" s="39"/>
      <c r="G145" s="39"/>
      <c r="H145" s="39"/>
      <c r="I145" s="39"/>
      <c r="J145" s="39"/>
      <c r="K145" s="39"/>
      <c r="L145" s="39"/>
      <c r="M145" s="39"/>
      <c r="N145" s="55"/>
    </row>
    <row r="146" spans="2:14" ht="14.1" customHeight="1" x14ac:dyDescent="0.2">
      <c r="B146" s="105"/>
      <c r="C146" s="39" t="s">
        <v>121</v>
      </c>
      <c r="D146" s="39"/>
      <c r="E146" s="39"/>
      <c r="F146" s="39"/>
      <c r="G146" s="39"/>
      <c r="H146" s="39"/>
      <c r="I146" s="39"/>
      <c r="J146" s="39"/>
      <c r="K146" s="39"/>
      <c r="L146" s="39"/>
      <c r="M146" s="39"/>
      <c r="N146" s="55"/>
    </row>
    <row r="147" spans="2:14" x14ac:dyDescent="0.2">
      <c r="B147" s="106"/>
      <c r="C147" s="39" t="s">
        <v>134</v>
      </c>
      <c r="N147" s="63"/>
    </row>
    <row r="148" spans="2:14" x14ac:dyDescent="0.2">
      <c r="B148" s="106"/>
      <c r="C148" s="39" t="s">
        <v>130</v>
      </c>
      <c r="N148" s="63"/>
    </row>
    <row r="149" spans="2:14" ht="14.1" customHeight="1" x14ac:dyDescent="0.2">
      <c r="B149" s="105"/>
      <c r="C149" s="39" t="s">
        <v>104</v>
      </c>
      <c r="D149" s="39"/>
      <c r="E149" s="39"/>
      <c r="F149" s="39"/>
      <c r="G149" s="39"/>
      <c r="H149" s="39"/>
      <c r="I149" s="39"/>
      <c r="J149" s="39"/>
      <c r="K149" s="39"/>
      <c r="L149" s="39"/>
      <c r="M149" s="39"/>
      <c r="N149" s="55"/>
    </row>
    <row r="150" spans="2:14" ht="18" customHeight="1" x14ac:dyDescent="0.2">
      <c r="B150" s="105"/>
      <c r="C150" s="39" t="s">
        <v>60</v>
      </c>
      <c r="D150" s="39"/>
      <c r="E150" s="39"/>
      <c r="F150" s="39"/>
      <c r="G150" s="39"/>
      <c r="H150" s="39"/>
      <c r="I150" s="39"/>
      <c r="J150" s="39"/>
      <c r="K150" s="39"/>
      <c r="L150" s="39"/>
      <c r="M150" s="39"/>
      <c r="N150" s="55"/>
    </row>
    <row r="151" spans="2:14" x14ac:dyDescent="0.2">
      <c r="B151" s="106"/>
      <c r="C151" s="39" t="s">
        <v>120</v>
      </c>
      <c r="N151" s="63"/>
    </row>
    <row r="152" spans="2:14" x14ac:dyDescent="0.2">
      <c r="B152" s="106"/>
      <c r="C152" s="39" t="s">
        <v>139</v>
      </c>
      <c r="N152" s="63"/>
    </row>
    <row r="153" spans="2:14" ht="13.8" thickBot="1" x14ac:dyDescent="0.25">
      <c r="B153" s="107"/>
      <c r="C153" s="40" t="s">
        <v>131</v>
      </c>
      <c r="D153" s="61"/>
      <c r="E153" s="61"/>
      <c r="F153" s="61"/>
      <c r="G153" s="61"/>
      <c r="H153" s="61"/>
      <c r="I153" s="61"/>
      <c r="J153" s="61"/>
      <c r="K153" s="61"/>
      <c r="L153" s="61"/>
      <c r="M153" s="61"/>
      <c r="N153" s="62"/>
    </row>
  </sheetData>
  <mergeCells count="28">
    <mergeCell ref="D9:F9"/>
    <mergeCell ref="D4:G4"/>
    <mergeCell ref="D5:G5"/>
    <mergeCell ref="D6:G6"/>
    <mergeCell ref="D7:F7"/>
    <mergeCell ref="D8:F8"/>
    <mergeCell ref="G114:H114"/>
    <mergeCell ref="G10:H10"/>
    <mergeCell ref="D100:G100"/>
    <mergeCell ref="D101:G101"/>
    <mergeCell ref="G102:H102"/>
    <mergeCell ref="C106:D106"/>
    <mergeCell ref="B109:I109"/>
    <mergeCell ref="B110:D110"/>
    <mergeCell ref="G110:H110"/>
    <mergeCell ref="G111:H111"/>
    <mergeCell ref="G112:H112"/>
    <mergeCell ref="G113:H113"/>
    <mergeCell ref="G121:H121"/>
    <mergeCell ref="G124:H124"/>
    <mergeCell ref="G128:H128"/>
    <mergeCell ref="B129:D129"/>
    <mergeCell ref="G115:H115"/>
    <mergeCell ref="G116:H116"/>
    <mergeCell ref="G117:H117"/>
    <mergeCell ref="G118:H118"/>
    <mergeCell ref="B119:D119"/>
    <mergeCell ref="G119:H119"/>
  </mergeCells>
  <phoneticPr fontId="23"/>
  <conditionalFormatting sqref="O11:O95">
    <cfRule type="expression" dxfId="5" priority="1" stopIfTrue="1">
      <formula>COUNTBLANK(K11:N11)=4</formula>
    </cfRule>
  </conditionalFormatting>
  <conditionalFormatting sqref="O103:O108">
    <cfRule type="expression" dxfId="4"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00000"/>
  </sheetPr>
  <dimension ref="B1:Y154"/>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276</v>
      </c>
      <c r="L5" s="29" t="str">
        <f>K5</f>
        <v>2022.6.20</v>
      </c>
      <c r="M5" s="29" t="str">
        <f>K5</f>
        <v>2022.6.20</v>
      </c>
      <c r="N5" s="113" t="str">
        <f>K5</f>
        <v>2022.6.20</v>
      </c>
    </row>
    <row r="6" spans="2:24" ht="18" customHeight="1" x14ac:dyDescent="0.2">
      <c r="B6" s="68"/>
      <c r="C6" s="123"/>
      <c r="D6" s="149" t="s">
        <v>3</v>
      </c>
      <c r="E6" s="149"/>
      <c r="F6" s="149"/>
      <c r="G6" s="149"/>
      <c r="H6" s="123"/>
      <c r="I6" s="123"/>
      <c r="J6" s="69"/>
      <c r="K6" s="108">
        <v>0.44305555555555554</v>
      </c>
      <c r="L6" s="108">
        <v>0.39097222222222222</v>
      </c>
      <c r="M6" s="108">
        <v>0.46527777777777773</v>
      </c>
      <c r="N6" s="109">
        <v>0.48749999999999999</v>
      </c>
    </row>
    <row r="7" spans="2:24" ht="18" customHeight="1" x14ac:dyDescent="0.2">
      <c r="B7" s="68"/>
      <c r="C7" s="123"/>
      <c r="D7" s="149" t="s">
        <v>4</v>
      </c>
      <c r="E7" s="150"/>
      <c r="F7" s="150"/>
      <c r="G7" s="70" t="s">
        <v>5</v>
      </c>
      <c r="H7" s="123"/>
      <c r="I7" s="123"/>
      <c r="J7" s="69"/>
      <c r="K7" s="110">
        <v>2.57</v>
      </c>
      <c r="L7" s="110">
        <v>1.6</v>
      </c>
      <c r="M7" s="110">
        <v>1.7</v>
      </c>
      <c r="N7" s="111">
        <v>1.65</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135</v>
      </c>
      <c r="G11" s="123"/>
      <c r="H11" s="123"/>
      <c r="I11" s="123"/>
      <c r="J11" s="123"/>
      <c r="K11" s="20"/>
      <c r="L11" s="20" t="s">
        <v>149</v>
      </c>
      <c r="M11" s="20"/>
      <c r="N11" s="21" t="s">
        <v>151</v>
      </c>
      <c r="P11" t="s">
        <v>14</v>
      </c>
      <c r="Q11">
        <f t="shared" ref="Q11:T15" si="0">IF(K11="",0,VALUE(MID(K11,2,LEN(K11)-2)))</f>
        <v>0</v>
      </c>
      <c r="R11" t="e">
        <f t="shared" si="0"/>
        <v>#VALUE!</v>
      </c>
      <c r="S11">
        <f t="shared" si="0"/>
        <v>0</v>
      </c>
      <c r="T11">
        <f t="shared" si="0"/>
        <v>25</v>
      </c>
      <c r="U11">
        <f t="shared" ref="U11:X25" si="1">IF(K11="＋",0,IF(K11="(＋)",0,ABS(K11)))</f>
        <v>0</v>
      </c>
      <c r="V11">
        <f t="shared" si="1"/>
        <v>0</v>
      </c>
      <c r="W11">
        <f t="shared" si="1"/>
        <v>0</v>
      </c>
      <c r="X11">
        <f t="shared" si="1"/>
        <v>25</v>
      </c>
    </row>
    <row r="12" spans="2:24" ht="13.5" customHeight="1" x14ac:dyDescent="0.2">
      <c r="B12" s="1">
        <f t="shared" ref="B12:B75" si="2">B11+1</f>
        <v>2</v>
      </c>
      <c r="C12" s="3"/>
      <c r="D12" s="6"/>
      <c r="E12" s="123"/>
      <c r="F12" s="123" t="s">
        <v>191</v>
      </c>
      <c r="G12" s="123"/>
      <c r="H12" s="123"/>
      <c r="I12" s="123"/>
      <c r="J12" s="123"/>
      <c r="K12" s="20" t="s">
        <v>233</v>
      </c>
      <c r="L12" s="20" t="s">
        <v>277</v>
      </c>
      <c r="M12" s="20" t="s">
        <v>263</v>
      </c>
      <c r="N12" s="21" t="s">
        <v>263</v>
      </c>
      <c r="P12" t="s">
        <v>14</v>
      </c>
      <c r="Q12">
        <f>IF(K12="",0,VALUE(MID(K12,2,LEN(K12)-2)))</f>
        <v>200</v>
      </c>
      <c r="R12">
        <f t="shared" si="0"/>
        <v>750</v>
      </c>
      <c r="S12">
        <f t="shared" si="0"/>
        <v>275</v>
      </c>
      <c r="T12">
        <f t="shared" si="0"/>
        <v>275</v>
      </c>
      <c r="U12">
        <f>IF(K12="＋",0,IF(K12="(＋)",0,ABS(K12)))</f>
        <v>200</v>
      </c>
      <c r="V12">
        <f t="shared" si="1"/>
        <v>750</v>
      </c>
      <c r="W12">
        <f t="shared" si="1"/>
        <v>275</v>
      </c>
      <c r="X12">
        <f t="shared" si="1"/>
        <v>275</v>
      </c>
    </row>
    <row r="13" spans="2:24" ht="13.95" customHeight="1" x14ac:dyDescent="0.2">
      <c r="B13" s="1">
        <f t="shared" si="2"/>
        <v>3</v>
      </c>
      <c r="C13" s="3"/>
      <c r="D13" s="6"/>
      <c r="E13" s="123"/>
      <c r="F13" s="123" t="s">
        <v>194</v>
      </c>
      <c r="G13" s="123"/>
      <c r="H13" s="123"/>
      <c r="I13" s="123"/>
      <c r="J13" s="123"/>
      <c r="K13" s="20" t="s">
        <v>151</v>
      </c>
      <c r="L13" s="20" t="s">
        <v>151</v>
      </c>
      <c r="M13" s="20" t="s">
        <v>151</v>
      </c>
      <c r="N13" s="21"/>
      <c r="P13" t="s">
        <v>14</v>
      </c>
      <c r="Q13">
        <f>IF(K13="",0,VALUE(MID(K13,2,LEN(K13)-2)))</f>
        <v>25</v>
      </c>
      <c r="R13">
        <f t="shared" si="0"/>
        <v>25</v>
      </c>
      <c r="S13">
        <f t="shared" si="0"/>
        <v>25</v>
      </c>
      <c r="T13">
        <f t="shared" si="0"/>
        <v>0</v>
      </c>
      <c r="U13">
        <f>IF(K13="＋",0,IF(K13="(＋)",0,ABS(K13)))</f>
        <v>25</v>
      </c>
      <c r="V13">
        <f t="shared" si="1"/>
        <v>25</v>
      </c>
      <c r="W13">
        <f t="shared" si="1"/>
        <v>25</v>
      </c>
      <c r="X13">
        <f t="shared" si="1"/>
        <v>0</v>
      </c>
    </row>
    <row r="14" spans="2:24" ht="13.5" customHeight="1" x14ac:dyDescent="0.2">
      <c r="B14" s="1">
        <f t="shared" si="2"/>
        <v>4</v>
      </c>
      <c r="C14" s="3"/>
      <c r="D14" s="6"/>
      <c r="E14" s="123"/>
      <c r="F14" s="123" t="s">
        <v>252</v>
      </c>
      <c r="G14" s="123"/>
      <c r="H14" s="123"/>
      <c r="I14" s="123"/>
      <c r="J14" s="123"/>
      <c r="K14" s="20"/>
      <c r="L14" s="20"/>
      <c r="M14" s="20" t="s">
        <v>151</v>
      </c>
      <c r="N14" s="21"/>
      <c r="P14" t="s">
        <v>14</v>
      </c>
      <c r="Q14">
        <f>IF(K14="",0,VALUE(MID(K14,2,LEN(K14)-2)))</f>
        <v>0</v>
      </c>
      <c r="R14">
        <f t="shared" si="0"/>
        <v>0</v>
      </c>
      <c r="S14">
        <f t="shared" si="0"/>
        <v>25</v>
      </c>
      <c r="T14">
        <f t="shared" si="0"/>
        <v>0</v>
      </c>
      <c r="U14">
        <f t="shared" si="1"/>
        <v>0</v>
      </c>
      <c r="V14">
        <f t="shared" si="1"/>
        <v>0</v>
      </c>
      <c r="W14">
        <f t="shared" si="1"/>
        <v>25</v>
      </c>
      <c r="X14">
        <f t="shared" si="1"/>
        <v>0</v>
      </c>
    </row>
    <row r="15" spans="2:24" ht="13.5" customHeight="1" x14ac:dyDescent="0.2">
      <c r="B15" s="1">
        <f t="shared" si="2"/>
        <v>5</v>
      </c>
      <c r="C15" s="3"/>
      <c r="D15" s="6"/>
      <c r="E15" s="123"/>
      <c r="F15" s="123" t="s">
        <v>278</v>
      </c>
      <c r="G15" s="123"/>
      <c r="H15" s="123"/>
      <c r="I15" s="123"/>
      <c r="J15" s="123"/>
      <c r="K15" s="20" t="s">
        <v>149</v>
      </c>
      <c r="L15" s="20"/>
      <c r="M15" s="20"/>
      <c r="N15" s="21"/>
      <c r="S15">
        <f t="shared" si="0"/>
        <v>0</v>
      </c>
      <c r="T15">
        <f t="shared" si="0"/>
        <v>0</v>
      </c>
      <c r="U15">
        <f>IF(K15="＋",0,IF(K15="(＋)",0,ABS(K15)))</f>
        <v>0</v>
      </c>
      <c r="V15">
        <f>IF(L15="＋",0,IF(L15="(＋)",0,ABS(L15)))</f>
        <v>0</v>
      </c>
      <c r="W15">
        <f>IF(M15="＋",0,IF(M15="(＋)",0,ABS(M15)))</f>
        <v>0</v>
      </c>
      <c r="X15">
        <f>IF(N15="＋",0,IF(N15="(＋)",0,ABS(N15)))</f>
        <v>0</v>
      </c>
    </row>
    <row r="16" spans="2:24" ht="13.95" customHeight="1" x14ac:dyDescent="0.2">
      <c r="B16" s="1">
        <f t="shared" si="2"/>
        <v>6</v>
      </c>
      <c r="C16" s="3"/>
      <c r="D16" s="6"/>
      <c r="E16" s="123"/>
      <c r="F16" s="123" t="s">
        <v>197</v>
      </c>
      <c r="G16" s="123"/>
      <c r="H16" s="123"/>
      <c r="I16" s="123"/>
      <c r="J16" s="123"/>
      <c r="K16" s="20" t="s">
        <v>150</v>
      </c>
      <c r="L16" s="20" t="s">
        <v>279</v>
      </c>
      <c r="M16" s="20" t="s">
        <v>262</v>
      </c>
      <c r="N16" s="21" t="s">
        <v>263</v>
      </c>
      <c r="P16" s="81" t="s">
        <v>15</v>
      </c>
      <c r="Q16" t="str">
        <f>K16</f>
        <v>(50)</v>
      </c>
      <c r="R16" t="str">
        <f>L16</f>
        <v>(375)</v>
      </c>
      <c r="S16" t="str">
        <f>M16</f>
        <v>(425)</v>
      </c>
      <c r="T16" t="str">
        <f>N16</f>
        <v>(275)</v>
      </c>
      <c r="U16">
        <f t="shared" si="1"/>
        <v>50</v>
      </c>
      <c r="V16">
        <f>IF(L16="＋",0,IF(L16="(＋)",0,ABS(L16)))</f>
        <v>375</v>
      </c>
      <c r="W16">
        <f t="shared" si="1"/>
        <v>425</v>
      </c>
      <c r="X16">
        <f t="shared" si="1"/>
        <v>275</v>
      </c>
    </row>
    <row r="17" spans="2:24" ht="13.95" customHeight="1" x14ac:dyDescent="0.2">
      <c r="B17" s="1">
        <f t="shared" si="2"/>
        <v>7</v>
      </c>
      <c r="C17" s="3"/>
      <c r="D17" s="6"/>
      <c r="E17" s="123"/>
      <c r="F17" s="123" t="s">
        <v>202</v>
      </c>
      <c r="G17" s="123"/>
      <c r="H17" s="123"/>
      <c r="I17" s="123"/>
      <c r="J17" s="123"/>
      <c r="K17" s="20" t="s">
        <v>280</v>
      </c>
      <c r="L17" s="20" t="s">
        <v>281</v>
      </c>
      <c r="M17" s="20" t="s">
        <v>282</v>
      </c>
      <c r="N17" s="21" t="s">
        <v>283</v>
      </c>
      <c r="P17" t="s">
        <v>14</v>
      </c>
      <c r="Q17">
        <f>IF(K17="",0,VALUE(MID(K17,2,LEN(K17)-2)))</f>
        <v>25</v>
      </c>
      <c r="R17">
        <f>IF(L17="",0,VALUE(MID(L17,2,LEN(L17)-2)))</f>
        <v>75</v>
      </c>
      <c r="S17">
        <f>IF(M17="",0,VALUE(MID(M17,2,LEN(M17)-2)))</f>
        <v>225</v>
      </c>
      <c r="T17">
        <f>IF(N17="",0,VALUE(MID(N17,2,LEN(N17)-2)))</f>
        <v>50</v>
      </c>
      <c r="U17">
        <f>IF(K17="＋",0,IF(K17="(＋)",0,ABS(K17)))</f>
        <v>9250</v>
      </c>
      <c r="V17">
        <f>IF(L17="＋",0,IF(L17="(＋)",0,ABS(L17)))</f>
        <v>9750</v>
      </c>
      <c r="W17">
        <f>IF(M17="＋",0,IF(M17="(＋)",0,ABS(M17)))</f>
        <v>12250</v>
      </c>
      <c r="X17">
        <f>IF(N17="＋",0,IF(N17="(＋)",0,ABS(N17)))</f>
        <v>5500</v>
      </c>
    </row>
    <row r="18" spans="2:24" ht="13.5" customHeight="1" x14ac:dyDescent="0.2">
      <c r="B18" s="1">
        <f t="shared" si="2"/>
        <v>8</v>
      </c>
      <c r="C18" s="3"/>
      <c r="D18" s="6"/>
      <c r="E18" s="123"/>
      <c r="F18" s="123" t="s">
        <v>284</v>
      </c>
      <c r="G18" s="123"/>
      <c r="H18" s="123"/>
      <c r="I18" s="123"/>
      <c r="J18" s="123"/>
      <c r="K18" s="20"/>
      <c r="L18" s="20" t="s">
        <v>148</v>
      </c>
      <c r="M18" s="20"/>
      <c r="N18" s="21" t="s">
        <v>148</v>
      </c>
      <c r="P18" t="s">
        <v>14</v>
      </c>
      <c r="Q18">
        <f t="shared" ref="Q18:T22" si="3">IF(K18="",0,VALUE(MID(K18,2,LEN(K18)-2)))</f>
        <v>0</v>
      </c>
      <c r="R18" t="e">
        <f t="shared" si="3"/>
        <v>#VALUE!</v>
      </c>
      <c r="S18">
        <f t="shared" si="3"/>
        <v>0</v>
      </c>
      <c r="T18" t="e">
        <f t="shared" si="3"/>
        <v>#VALUE!</v>
      </c>
      <c r="U18">
        <f t="shared" si="1"/>
        <v>0</v>
      </c>
      <c r="V18">
        <f t="shared" si="1"/>
        <v>0</v>
      </c>
      <c r="W18">
        <f t="shared" si="1"/>
        <v>0</v>
      </c>
      <c r="X18">
        <f t="shared" si="1"/>
        <v>0</v>
      </c>
    </row>
    <row r="19" spans="2:24" ht="13.5" customHeight="1" x14ac:dyDescent="0.2">
      <c r="B19" s="1">
        <f t="shared" si="2"/>
        <v>9</v>
      </c>
      <c r="C19" s="3"/>
      <c r="D19" s="6"/>
      <c r="E19" s="123"/>
      <c r="F19" s="123" t="s">
        <v>204</v>
      </c>
      <c r="G19" s="123"/>
      <c r="H19" s="123"/>
      <c r="I19" s="123"/>
      <c r="J19" s="123"/>
      <c r="K19" s="20" t="s">
        <v>148</v>
      </c>
      <c r="L19" s="20" t="s">
        <v>285</v>
      </c>
      <c r="M19" s="20" t="s">
        <v>148</v>
      </c>
      <c r="N19" s="21" t="s">
        <v>148</v>
      </c>
      <c r="P19" t="s">
        <v>14</v>
      </c>
      <c r="Q19" t="e">
        <f t="shared" si="3"/>
        <v>#VALUE!</v>
      </c>
      <c r="R19">
        <f t="shared" si="3"/>
        <v>0</v>
      </c>
      <c r="S19" t="e">
        <f t="shared" si="3"/>
        <v>#VALUE!</v>
      </c>
      <c r="T19" t="e">
        <f t="shared" si="3"/>
        <v>#VALUE!</v>
      </c>
      <c r="U19">
        <f t="shared" si="1"/>
        <v>0</v>
      </c>
      <c r="V19">
        <f t="shared" si="1"/>
        <v>500</v>
      </c>
      <c r="W19">
        <f t="shared" si="1"/>
        <v>0</v>
      </c>
      <c r="X19">
        <f t="shared" si="1"/>
        <v>0</v>
      </c>
    </row>
    <row r="20" spans="2:24" ht="13.95" customHeight="1" x14ac:dyDescent="0.2">
      <c r="B20" s="1">
        <f t="shared" si="2"/>
        <v>10</v>
      </c>
      <c r="C20" s="3"/>
      <c r="D20" s="6"/>
      <c r="E20" s="123"/>
      <c r="F20" s="123" t="s">
        <v>140</v>
      </c>
      <c r="G20" s="123"/>
      <c r="H20" s="123"/>
      <c r="I20" s="123"/>
      <c r="J20" s="123"/>
      <c r="K20" s="20" t="s">
        <v>149</v>
      </c>
      <c r="L20" s="20" t="s">
        <v>232</v>
      </c>
      <c r="M20" s="20" t="s">
        <v>232</v>
      </c>
      <c r="N20" s="21" t="s">
        <v>232</v>
      </c>
      <c r="P20" t="s">
        <v>14</v>
      </c>
      <c r="Q20" t="e">
        <f t="shared" si="3"/>
        <v>#VALUE!</v>
      </c>
      <c r="R20">
        <f t="shared" si="3"/>
        <v>75</v>
      </c>
      <c r="S20">
        <f t="shared" si="3"/>
        <v>75</v>
      </c>
      <c r="T20">
        <f t="shared" si="3"/>
        <v>75</v>
      </c>
      <c r="U20">
        <f t="shared" si="1"/>
        <v>0</v>
      </c>
      <c r="V20">
        <f t="shared" si="1"/>
        <v>75</v>
      </c>
      <c r="W20">
        <f t="shared" si="1"/>
        <v>75</v>
      </c>
      <c r="X20">
        <f t="shared" si="1"/>
        <v>75</v>
      </c>
    </row>
    <row r="21" spans="2:24" ht="13.5" customHeight="1" x14ac:dyDescent="0.2">
      <c r="B21" s="1">
        <f t="shared" si="2"/>
        <v>11</v>
      </c>
      <c r="C21" s="3"/>
      <c r="D21" s="6"/>
      <c r="E21" s="123"/>
      <c r="F21" s="123" t="s">
        <v>208</v>
      </c>
      <c r="G21" s="123"/>
      <c r="H21" s="123"/>
      <c r="I21" s="123"/>
      <c r="J21" s="123"/>
      <c r="K21" s="20" t="s">
        <v>151</v>
      </c>
      <c r="L21" s="20" t="s">
        <v>286</v>
      </c>
      <c r="M21" s="20" t="s">
        <v>150</v>
      </c>
      <c r="N21" s="21" t="s">
        <v>150</v>
      </c>
      <c r="Q21">
        <f t="shared" si="3"/>
        <v>25</v>
      </c>
      <c r="R21">
        <f t="shared" si="3"/>
        <v>150</v>
      </c>
      <c r="S21">
        <f t="shared" si="3"/>
        <v>50</v>
      </c>
      <c r="T21">
        <f t="shared" si="3"/>
        <v>50</v>
      </c>
      <c r="U21">
        <f t="shared" si="1"/>
        <v>25</v>
      </c>
      <c r="V21">
        <f t="shared" si="1"/>
        <v>150</v>
      </c>
      <c r="W21">
        <f t="shared" si="1"/>
        <v>50</v>
      </c>
      <c r="X21">
        <f t="shared" si="1"/>
        <v>50</v>
      </c>
    </row>
    <row r="22" spans="2:24" ht="13.5" customHeight="1" x14ac:dyDescent="0.2">
      <c r="B22" s="1">
        <f t="shared" si="2"/>
        <v>12</v>
      </c>
      <c r="C22" s="3"/>
      <c r="D22" s="6"/>
      <c r="E22" s="123"/>
      <c r="F22" s="123" t="s">
        <v>239</v>
      </c>
      <c r="G22" s="131"/>
      <c r="H22" s="123"/>
      <c r="I22" s="123"/>
      <c r="J22" s="123"/>
      <c r="K22" s="20"/>
      <c r="L22" s="20"/>
      <c r="M22" s="20"/>
      <c r="N22" s="21" t="s">
        <v>151</v>
      </c>
      <c r="Q22">
        <f t="shared" si="3"/>
        <v>0</v>
      </c>
      <c r="R22">
        <f>IF(L22="",0,VALUE(MID(L22,2,LEN(L22)-2)))</f>
        <v>0</v>
      </c>
      <c r="S22">
        <f>IF(M22="",0,VALUE(MID(M22,2,LEN(M22)-2)))</f>
        <v>0</v>
      </c>
      <c r="T22">
        <f>IF(N22="",0,VALUE(MID(N22,2,LEN(N22)-2)))</f>
        <v>25</v>
      </c>
      <c r="U22">
        <f>IF(K22="＋",0,IF(K22="(＋)",0,ABS(K22)))</f>
        <v>0</v>
      </c>
      <c r="V22">
        <f>IF(L22="＋",0,IF(L22="(＋)",0,ABS(L22)))</f>
        <v>0</v>
      </c>
      <c r="W22">
        <f>IF(M22="＋",0,IF(M22="(＋)",0,ABS(M22)))</f>
        <v>0</v>
      </c>
      <c r="X22">
        <f>IF(N22="＋",0,IF(N22="(＋)",0,ABS(N22)))</f>
        <v>25</v>
      </c>
    </row>
    <row r="23" spans="2:24" ht="13.95" customHeight="1" x14ac:dyDescent="0.2">
      <c r="B23" s="1">
        <f t="shared" si="2"/>
        <v>13</v>
      </c>
      <c r="C23" s="3"/>
      <c r="D23" s="6"/>
      <c r="E23" s="123"/>
      <c r="F23" s="123" t="s">
        <v>116</v>
      </c>
      <c r="G23" s="123"/>
      <c r="H23" s="123"/>
      <c r="I23" s="123"/>
      <c r="J23" s="123"/>
      <c r="K23" s="20"/>
      <c r="L23" s="20"/>
      <c r="M23" s="20" t="s">
        <v>149</v>
      </c>
      <c r="N23" s="21" t="s">
        <v>149</v>
      </c>
      <c r="P23" s="81" t="s">
        <v>15</v>
      </c>
      <c r="Q23">
        <f>K23</f>
        <v>0</v>
      </c>
      <c r="R23">
        <f>L23</f>
        <v>0</v>
      </c>
      <c r="S23" t="str">
        <f>M23</f>
        <v>(＋)</v>
      </c>
      <c r="T23" t="str">
        <f>N23</f>
        <v>(＋)</v>
      </c>
      <c r="U23">
        <f t="shared" si="1"/>
        <v>0</v>
      </c>
      <c r="V23">
        <f t="shared" si="1"/>
        <v>0</v>
      </c>
      <c r="W23">
        <f t="shared" si="1"/>
        <v>0</v>
      </c>
      <c r="X23">
        <f t="shared" si="1"/>
        <v>0</v>
      </c>
    </row>
    <row r="24" spans="2:24" ht="13.5" customHeight="1" x14ac:dyDescent="0.2">
      <c r="B24" s="1">
        <f t="shared" si="2"/>
        <v>14</v>
      </c>
      <c r="C24" s="3"/>
      <c r="D24" s="6"/>
      <c r="E24" s="123"/>
      <c r="F24" s="123" t="s">
        <v>109</v>
      </c>
      <c r="G24" s="123"/>
      <c r="H24" s="123"/>
      <c r="I24" s="123"/>
      <c r="J24" s="123"/>
      <c r="K24" s="20"/>
      <c r="L24" s="20" t="s">
        <v>167</v>
      </c>
      <c r="M24" s="20" t="s">
        <v>150</v>
      </c>
      <c r="N24" s="21" t="s">
        <v>151</v>
      </c>
      <c r="U24">
        <f t="shared" si="1"/>
        <v>0</v>
      </c>
      <c r="V24">
        <f t="shared" si="1"/>
        <v>125</v>
      </c>
      <c r="W24">
        <f t="shared" si="1"/>
        <v>50</v>
      </c>
      <c r="X24">
        <f t="shared" si="1"/>
        <v>25</v>
      </c>
    </row>
    <row r="25" spans="2:24" ht="13.5" customHeight="1" x14ac:dyDescent="0.2">
      <c r="B25" s="1">
        <f t="shared" si="2"/>
        <v>15</v>
      </c>
      <c r="C25" s="3"/>
      <c r="D25" s="6"/>
      <c r="E25" s="123"/>
      <c r="F25" s="123" t="s">
        <v>108</v>
      </c>
      <c r="G25" s="123"/>
      <c r="H25" s="123"/>
      <c r="I25" s="123"/>
      <c r="J25" s="123"/>
      <c r="K25" s="20"/>
      <c r="L25" s="20" t="s">
        <v>150</v>
      </c>
      <c r="M25" s="20" t="s">
        <v>253</v>
      </c>
      <c r="N25" s="21" t="s">
        <v>151</v>
      </c>
      <c r="P25" t="s">
        <v>14</v>
      </c>
      <c r="Q25">
        <f t="shared" ref="Q25:T25" si="4">IF(K25="",0,VALUE(MID(K25,2,LEN(K25)-2)))</f>
        <v>0</v>
      </c>
      <c r="R25" t="e">
        <f>IF(#REF!="",0,VALUE(MID(#REF!,2,LEN(#REF!)-2)))</f>
        <v>#REF!</v>
      </c>
      <c r="S25">
        <f t="shared" si="4"/>
        <v>100</v>
      </c>
      <c r="T25">
        <f t="shared" si="4"/>
        <v>25</v>
      </c>
      <c r="U25">
        <f t="shared" si="1"/>
        <v>0</v>
      </c>
      <c r="V25">
        <f t="shared" si="1"/>
        <v>50</v>
      </c>
      <c r="W25">
        <f t="shared" si="1"/>
        <v>100</v>
      </c>
      <c r="X25">
        <f t="shared" si="1"/>
        <v>25</v>
      </c>
    </row>
    <row r="26" spans="2:24" ht="13.5" customHeight="1" x14ac:dyDescent="0.2">
      <c r="B26" s="1">
        <f t="shared" si="2"/>
        <v>16</v>
      </c>
      <c r="C26" s="2" t="s">
        <v>24</v>
      </c>
      <c r="D26" s="2" t="s">
        <v>25</v>
      </c>
      <c r="E26" s="123"/>
      <c r="F26" s="123" t="s">
        <v>107</v>
      </c>
      <c r="G26" s="123"/>
      <c r="H26" s="123"/>
      <c r="I26" s="123"/>
      <c r="J26" s="123"/>
      <c r="K26" s="24">
        <v>25</v>
      </c>
      <c r="L26" s="24">
        <v>1000</v>
      </c>
      <c r="M26" s="24">
        <v>25</v>
      </c>
      <c r="N26" s="115"/>
      <c r="P26" s="81"/>
    </row>
    <row r="27" spans="2:24" ht="13.5" customHeight="1" x14ac:dyDescent="0.2">
      <c r="B27" s="1">
        <f t="shared" si="2"/>
        <v>17</v>
      </c>
      <c r="C27" s="2" t="s">
        <v>26</v>
      </c>
      <c r="D27" s="2" t="s">
        <v>27</v>
      </c>
      <c r="E27" s="123"/>
      <c r="F27" s="123" t="s">
        <v>287</v>
      </c>
      <c r="G27" s="123"/>
      <c r="H27" s="123"/>
      <c r="I27" s="123"/>
      <c r="J27" s="123"/>
      <c r="K27" s="24"/>
      <c r="L27" s="24" t="s">
        <v>148</v>
      </c>
      <c r="M27" s="24"/>
      <c r="N27" s="116" t="s">
        <v>148</v>
      </c>
      <c r="P27" s="81"/>
    </row>
    <row r="28" spans="2:24" ht="13.5" customHeight="1" x14ac:dyDescent="0.2">
      <c r="B28" s="1">
        <f t="shared" si="2"/>
        <v>18</v>
      </c>
      <c r="C28" s="6"/>
      <c r="D28" s="6"/>
      <c r="E28" s="123"/>
      <c r="F28" s="123" t="s">
        <v>95</v>
      </c>
      <c r="G28" s="123"/>
      <c r="H28" s="123"/>
      <c r="I28" s="123"/>
      <c r="J28" s="123"/>
      <c r="K28" s="24">
        <v>25</v>
      </c>
      <c r="L28" s="24">
        <v>25</v>
      </c>
      <c r="M28" s="24">
        <v>125</v>
      </c>
      <c r="N28" s="115">
        <v>50</v>
      </c>
      <c r="P28" s="81"/>
    </row>
    <row r="29" spans="2:24" ht="13.5" customHeight="1" x14ac:dyDescent="0.2">
      <c r="B29" s="1">
        <f t="shared" si="2"/>
        <v>19</v>
      </c>
      <c r="C29" s="2" t="s">
        <v>85</v>
      </c>
      <c r="D29" s="2" t="s">
        <v>16</v>
      </c>
      <c r="E29" s="123"/>
      <c r="F29" s="123" t="s">
        <v>288</v>
      </c>
      <c r="G29" s="123"/>
      <c r="H29" s="123"/>
      <c r="I29" s="123"/>
      <c r="J29" s="123"/>
      <c r="K29" s="24">
        <v>18</v>
      </c>
      <c r="L29" s="24"/>
      <c r="M29" s="24"/>
      <c r="N29" s="115"/>
    </row>
    <row r="30" spans="2:24" ht="14.85" customHeight="1" x14ac:dyDescent="0.2">
      <c r="B30" s="1">
        <f t="shared" si="2"/>
        <v>20</v>
      </c>
      <c r="C30" s="6"/>
      <c r="D30" s="6"/>
      <c r="E30" s="123"/>
      <c r="F30" s="123" t="s">
        <v>137</v>
      </c>
      <c r="G30" s="123"/>
      <c r="H30" s="123"/>
      <c r="I30" s="123"/>
      <c r="J30" s="123"/>
      <c r="K30" s="24">
        <v>25</v>
      </c>
      <c r="L30" s="24" t="s">
        <v>148</v>
      </c>
      <c r="M30" s="24" t="s">
        <v>148</v>
      </c>
      <c r="N30" s="115">
        <v>100</v>
      </c>
    </row>
    <row r="31" spans="2:24" ht="13.5" customHeight="1" x14ac:dyDescent="0.2">
      <c r="B31" s="1">
        <f t="shared" si="2"/>
        <v>21</v>
      </c>
      <c r="C31" s="6"/>
      <c r="D31" s="8" t="s">
        <v>210</v>
      </c>
      <c r="E31" s="123"/>
      <c r="F31" s="123" t="s">
        <v>211</v>
      </c>
      <c r="G31" s="123"/>
      <c r="H31" s="123"/>
      <c r="I31" s="123"/>
      <c r="J31" s="123"/>
      <c r="K31" s="24">
        <v>12</v>
      </c>
      <c r="L31" s="24">
        <v>100</v>
      </c>
      <c r="M31" s="24">
        <v>21</v>
      </c>
      <c r="N31" s="115">
        <v>33</v>
      </c>
      <c r="U31">
        <f>COUNTA(K31)</f>
        <v>1</v>
      </c>
      <c r="V31">
        <f>COUNTA(L31)</f>
        <v>1</v>
      </c>
      <c r="W31">
        <f>COUNTA(M31)</f>
        <v>1</v>
      </c>
      <c r="X31">
        <f>COUNTA(N31)</f>
        <v>1</v>
      </c>
    </row>
    <row r="32" spans="2:24" ht="13.95" customHeight="1" x14ac:dyDescent="0.2">
      <c r="B32" s="1">
        <f t="shared" si="2"/>
        <v>22</v>
      </c>
      <c r="C32" s="6"/>
      <c r="D32" s="2" t="s">
        <v>17</v>
      </c>
      <c r="E32" s="123"/>
      <c r="F32" s="123" t="s">
        <v>212</v>
      </c>
      <c r="G32" s="123"/>
      <c r="H32" s="123"/>
      <c r="I32" s="123"/>
      <c r="J32" s="123"/>
      <c r="K32" s="24">
        <v>125</v>
      </c>
      <c r="L32" s="24">
        <v>500</v>
      </c>
      <c r="M32" s="24">
        <v>100</v>
      </c>
      <c r="N32" s="115">
        <v>75</v>
      </c>
    </row>
    <row r="33" spans="2:25" ht="13.95" customHeight="1" x14ac:dyDescent="0.2">
      <c r="B33" s="1">
        <f t="shared" si="2"/>
        <v>23</v>
      </c>
      <c r="C33" s="6"/>
      <c r="D33" s="6"/>
      <c r="E33" s="123"/>
      <c r="F33" s="123" t="s">
        <v>105</v>
      </c>
      <c r="G33" s="123"/>
      <c r="H33" s="123"/>
      <c r="I33" s="123"/>
      <c r="J33" s="123"/>
      <c r="K33" s="24" t="s">
        <v>148</v>
      </c>
      <c r="L33" s="24"/>
      <c r="M33" s="24"/>
      <c r="N33" s="115"/>
    </row>
    <row r="34" spans="2:25" ht="13.5" customHeight="1" x14ac:dyDescent="0.2">
      <c r="B34" s="1">
        <f t="shared" si="2"/>
        <v>24</v>
      </c>
      <c r="C34" s="6"/>
      <c r="D34" s="6"/>
      <c r="E34" s="123"/>
      <c r="F34" s="123" t="s">
        <v>96</v>
      </c>
      <c r="G34" s="123"/>
      <c r="H34" s="123"/>
      <c r="I34" s="123"/>
      <c r="J34" s="123"/>
      <c r="K34" s="24" t="s">
        <v>148</v>
      </c>
      <c r="L34" s="24">
        <v>775</v>
      </c>
      <c r="M34" s="24">
        <v>650</v>
      </c>
      <c r="N34" s="115">
        <v>575</v>
      </c>
    </row>
    <row r="35" spans="2:25" ht="13.5" customHeight="1" x14ac:dyDescent="0.2">
      <c r="B35" s="1">
        <f t="shared" si="2"/>
        <v>25</v>
      </c>
      <c r="C35" s="6"/>
      <c r="D35" s="6"/>
      <c r="E35" s="123"/>
      <c r="F35" s="123" t="s">
        <v>106</v>
      </c>
      <c r="G35" s="123"/>
      <c r="H35" s="123"/>
      <c r="I35" s="123"/>
      <c r="J35" s="123"/>
      <c r="K35" s="24">
        <v>550</v>
      </c>
      <c r="L35" s="24">
        <v>1325</v>
      </c>
      <c r="M35" s="24">
        <v>325</v>
      </c>
      <c r="N35" s="115">
        <v>100</v>
      </c>
    </row>
    <row r="36" spans="2:25" ht="13.95" customHeight="1" x14ac:dyDescent="0.2">
      <c r="B36" s="1">
        <f t="shared" si="2"/>
        <v>26</v>
      </c>
      <c r="C36" s="6"/>
      <c r="D36" s="6"/>
      <c r="E36" s="123"/>
      <c r="F36" s="123" t="s">
        <v>97</v>
      </c>
      <c r="G36" s="123"/>
      <c r="H36" s="123"/>
      <c r="I36" s="123"/>
      <c r="J36" s="123"/>
      <c r="K36" s="24">
        <v>50</v>
      </c>
      <c r="L36" s="24">
        <v>5650</v>
      </c>
      <c r="M36" s="24">
        <v>5400</v>
      </c>
      <c r="N36" s="115">
        <v>2800</v>
      </c>
    </row>
    <row r="37" spans="2:25" ht="13.95" customHeight="1" x14ac:dyDescent="0.2">
      <c r="B37" s="1">
        <f t="shared" si="2"/>
        <v>27</v>
      </c>
      <c r="C37" s="6"/>
      <c r="D37" s="6"/>
      <c r="E37" s="123"/>
      <c r="F37" s="123" t="s">
        <v>289</v>
      </c>
      <c r="G37" s="123"/>
      <c r="H37" s="123"/>
      <c r="I37" s="123"/>
      <c r="J37" s="123"/>
      <c r="K37" s="24"/>
      <c r="L37" s="24"/>
      <c r="M37" s="24">
        <v>25</v>
      </c>
      <c r="N37" s="115"/>
    </row>
    <row r="38" spans="2:25" ht="13.5" customHeight="1" x14ac:dyDescent="0.2">
      <c r="B38" s="1">
        <f t="shared" si="2"/>
        <v>28</v>
      </c>
      <c r="C38" s="6"/>
      <c r="D38" s="6"/>
      <c r="E38" s="123"/>
      <c r="F38" s="123" t="s">
        <v>18</v>
      </c>
      <c r="G38" s="123"/>
      <c r="H38" s="123"/>
      <c r="I38" s="123"/>
      <c r="J38" s="123"/>
      <c r="K38" s="24">
        <v>150</v>
      </c>
      <c r="L38" s="24">
        <v>1000</v>
      </c>
      <c r="M38" s="24">
        <v>600</v>
      </c>
      <c r="N38" s="115">
        <v>325</v>
      </c>
    </row>
    <row r="39" spans="2:25" ht="13.5" customHeight="1" x14ac:dyDescent="0.2">
      <c r="B39" s="1">
        <f t="shared" si="2"/>
        <v>29</v>
      </c>
      <c r="C39" s="6"/>
      <c r="D39" s="6"/>
      <c r="E39" s="123"/>
      <c r="F39" s="123" t="s">
        <v>98</v>
      </c>
      <c r="G39" s="123"/>
      <c r="H39" s="123"/>
      <c r="I39" s="123"/>
      <c r="J39" s="123"/>
      <c r="K39" s="24" t="s">
        <v>148</v>
      </c>
      <c r="L39" s="24">
        <v>400</v>
      </c>
      <c r="M39" s="24">
        <v>400</v>
      </c>
      <c r="N39" s="115" t="s">
        <v>148</v>
      </c>
    </row>
    <row r="40" spans="2:25" ht="13.5" customHeight="1" x14ac:dyDescent="0.2">
      <c r="B40" s="1">
        <f t="shared" si="2"/>
        <v>30</v>
      </c>
      <c r="C40" s="6"/>
      <c r="D40" s="6"/>
      <c r="E40" s="123"/>
      <c r="F40" s="123" t="s">
        <v>99</v>
      </c>
      <c r="G40" s="123"/>
      <c r="H40" s="123"/>
      <c r="I40" s="123"/>
      <c r="J40" s="123"/>
      <c r="K40" s="24" t="s">
        <v>148</v>
      </c>
      <c r="L40" s="24">
        <v>225</v>
      </c>
      <c r="M40" s="24">
        <v>350</v>
      </c>
      <c r="N40" s="115">
        <v>150</v>
      </c>
    </row>
    <row r="41" spans="2:25" ht="13.95" customHeight="1" x14ac:dyDescent="0.2">
      <c r="B41" s="1">
        <f t="shared" si="2"/>
        <v>31</v>
      </c>
      <c r="C41" s="6"/>
      <c r="D41" s="6"/>
      <c r="E41" s="123"/>
      <c r="F41" s="123" t="s">
        <v>19</v>
      </c>
      <c r="G41" s="123"/>
      <c r="H41" s="123"/>
      <c r="I41" s="123"/>
      <c r="J41" s="123"/>
      <c r="K41" s="24">
        <v>625</v>
      </c>
      <c r="L41" s="24">
        <v>475</v>
      </c>
      <c r="M41" s="24">
        <v>75</v>
      </c>
      <c r="N41" s="115">
        <v>50</v>
      </c>
    </row>
    <row r="42" spans="2:25" ht="13.5" customHeight="1" x14ac:dyDescent="0.2">
      <c r="B42" s="1">
        <f t="shared" si="2"/>
        <v>32</v>
      </c>
      <c r="C42" s="6"/>
      <c r="D42" s="6"/>
      <c r="E42" s="123"/>
      <c r="F42" s="123" t="s">
        <v>118</v>
      </c>
      <c r="G42" s="123"/>
      <c r="H42" s="123"/>
      <c r="I42" s="123"/>
      <c r="J42" s="123"/>
      <c r="K42" s="24">
        <v>25</v>
      </c>
      <c r="L42" s="24">
        <v>25</v>
      </c>
      <c r="M42" s="24" t="s">
        <v>148</v>
      </c>
      <c r="N42" s="115"/>
    </row>
    <row r="43" spans="2:25" ht="13.95" customHeight="1" x14ac:dyDescent="0.2">
      <c r="B43" s="1">
        <f t="shared" si="2"/>
        <v>33</v>
      </c>
      <c r="C43" s="6"/>
      <c r="D43" s="6"/>
      <c r="E43" s="123"/>
      <c r="F43" s="123" t="s">
        <v>170</v>
      </c>
      <c r="G43" s="123"/>
      <c r="H43" s="123"/>
      <c r="I43" s="123"/>
      <c r="J43" s="123"/>
      <c r="K43" s="24" t="s">
        <v>148</v>
      </c>
      <c r="L43" s="24"/>
      <c r="M43" s="24"/>
      <c r="N43" s="115"/>
    </row>
    <row r="44" spans="2:25" ht="13.95" customHeight="1" x14ac:dyDescent="0.2">
      <c r="B44" s="1">
        <f t="shared" si="2"/>
        <v>34</v>
      </c>
      <c r="C44" s="6"/>
      <c r="D44" s="6"/>
      <c r="E44" s="123"/>
      <c r="F44" s="123" t="s">
        <v>215</v>
      </c>
      <c r="G44" s="123"/>
      <c r="H44" s="123"/>
      <c r="I44" s="123"/>
      <c r="J44" s="123"/>
      <c r="K44" s="24">
        <v>25</v>
      </c>
      <c r="L44" s="24">
        <v>75</v>
      </c>
      <c r="M44" s="24"/>
      <c r="N44" s="115">
        <v>25</v>
      </c>
      <c r="Y44" s="129"/>
    </row>
    <row r="45" spans="2:25" ht="13.95" customHeight="1" x14ac:dyDescent="0.2">
      <c r="B45" s="1">
        <f t="shared" si="2"/>
        <v>35</v>
      </c>
      <c r="C45" s="6"/>
      <c r="D45" s="6"/>
      <c r="E45" s="123"/>
      <c r="F45" s="123" t="s">
        <v>20</v>
      </c>
      <c r="G45" s="123"/>
      <c r="H45" s="123"/>
      <c r="I45" s="123"/>
      <c r="J45" s="123"/>
      <c r="K45" s="24">
        <v>1625</v>
      </c>
      <c r="L45" s="24">
        <v>1250</v>
      </c>
      <c r="M45" s="24">
        <v>150</v>
      </c>
      <c r="N45" s="115">
        <v>50</v>
      </c>
    </row>
    <row r="46" spans="2:25" ht="13.5" customHeight="1" x14ac:dyDescent="0.2">
      <c r="B46" s="1">
        <f t="shared" si="2"/>
        <v>36</v>
      </c>
      <c r="C46" s="6"/>
      <c r="D46" s="6"/>
      <c r="E46" s="123"/>
      <c r="F46" s="123" t="s">
        <v>21</v>
      </c>
      <c r="G46" s="123"/>
      <c r="H46" s="123"/>
      <c r="I46" s="123"/>
      <c r="J46" s="123"/>
      <c r="K46" s="24">
        <v>2375</v>
      </c>
      <c r="L46" s="24">
        <v>1950</v>
      </c>
      <c r="M46" s="56">
        <v>1050</v>
      </c>
      <c r="N46" s="60">
        <v>575</v>
      </c>
    </row>
    <row r="47" spans="2:25" ht="13.95" customHeight="1" x14ac:dyDescent="0.2">
      <c r="B47" s="1">
        <f t="shared" si="2"/>
        <v>37</v>
      </c>
      <c r="C47" s="6"/>
      <c r="D47" s="6"/>
      <c r="E47" s="123"/>
      <c r="F47" s="123" t="s">
        <v>22</v>
      </c>
      <c r="G47" s="123"/>
      <c r="H47" s="123"/>
      <c r="I47" s="123"/>
      <c r="J47" s="123"/>
      <c r="K47" s="24">
        <v>25</v>
      </c>
      <c r="L47" s="24"/>
      <c r="M47" s="24"/>
      <c r="N47" s="115" t="s">
        <v>148</v>
      </c>
    </row>
    <row r="48" spans="2:25" ht="13.5" customHeight="1" x14ac:dyDescent="0.2">
      <c r="B48" s="1">
        <f t="shared" si="2"/>
        <v>38</v>
      </c>
      <c r="C48" s="2" t="s">
        <v>76</v>
      </c>
      <c r="D48" s="2" t="s">
        <v>77</v>
      </c>
      <c r="E48" s="123"/>
      <c r="F48" s="123" t="s">
        <v>94</v>
      </c>
      <c r="G48" s="123"/>
      <c r="H48" s="123"/>
      <c r="I48" s="123"/>
      <c r="J48" s="123"/>
      <c r="K48" s="24" t="s">
        <v>148</v>
      </c>
      <c r="L48" s="24">
        <v>25</v>
      </c>
      <c r="M48" s="24">
        <v>25</v>
      </c>
      <c r="N48" s="115">
        <v>75</v>
      </c>
    </row>
    <row r="49" spans="2:25" ht="13.95" customHeight="1" x14ac:dyDescent="0.2">
      <c r="B49" s="1">
        <f t="shared" si="2"/>
        <v>39</v>
      </c>
      <c r="C49" s="6"/>
      <c r="D49" s="6"/>
      <c r="E49" s="123"/>
      <c r="F49" s="123" t="s">
        <v>143</v>
      </c>
      <c r="G49" s="123"/>
      <c r="H49" s="123"/>
      <c r="I49" s="123"/>
      <c r="J49" s="123"/>
      <c r="K49" s="24" t="s">
        <v>148</v>
      </c>
      <c r="L49" s="24">
        <v>75</v>
      </c>
      <c r="M49" s="24">
        <v>25</v>
      </c>
      <c r="N49" s="115">
        <v>25</v>
      </c>
    </row>
    <row r="50" spans="2:25" ht="13.95" customHeight="1" x14ac:dyDescent="0.2">
      <c r="B50" s="1">
        <f t="shared" si="2"/>
        <v>40</v>
      </c>
      <c r="C50" s="6"/>
      <c r="D50" s="6"/>
      <c r="E50" s="123"/>
      <c r="F50" s="123" t="s">
        <v>242</v>
      </c>
      <c r="G50" s="123"/>
      <c r="H50" s="123"/>
      <c r="I50" s="123"/>
      <c r="J50" s="123"/>
      <c r="K50" s="24" t="s">
        <v>148</v>
      </c>
      <c r="L50" s="24">
        <v>75</v>
      </c>
      <c r="M50" s="24"/>
      <c r="N50" s="115"/>
      <c r="U50">
        <f>COUNTA(K48:K50)</f>
        <v>3</v>
      </c>
      <c r="V50">
        <f>COUNTA(L48:L50)</f>
        <v>3</v>
      </c>
      <c r="W50">
        <f>COUNTA(M48:M50)</f>
        <v>2</v>
      </c>
      <c r="X50">
        <f>COUNTA(N48:N50)</f>
        <v>2</v>
      </c>
    </row>
    <row r="51" spans="2:25" ht="13.95" customHeight="1" x14ac:dyDescent="0.2">
      <c r="B51" s="1">
        <f t="shared" si="2"/>
        <v>41</v>
      </c>
      <c r="C51" s="2" t="s">
        <v>86</v>
      </c>
      <c r="D51" s="2" t="s">
        <v>28</v>
      </c>
      <c r="E51" s="123"/>
      <c r="F51" s="123" t="s">
        <v>113</v>
      </c>
      <c r="G51" s="123"/>
      <c r="H51" s="123"/>
      <c r="I51" s="123"/>
      <c r="J51" s="123"/>
      <c r="K51" s="24" t="s">
        <v>148</v>
      </c>
      <c r="L51" s="24" t="s">
        <v>148</v>
      </c>
      <c r="M51" s="24" t="s">
        <v>148</v>
      </c>
      <c r="N51" s="115">
        <v>800</v>
      </c>
      <c r="Y51" s="125"/>
    </row>
    <row r="52" spans="2:25" ht="13.95" customHeight="1" x14ac:dyDescent="0.2">
      <c r="B52" s="1">
        <f t="shared" si="2"/>
        <v>42</v>
      </c>
      <c r="C52" s="6"/>
      <c r="D52" s="6"/>
      <c r="E52" s="123"/>
      <c r="F52" s="123" t="s">
        <v>243</v>
      </c>
      <c r="G52" s="123"/>
      <c r="H52" s="123"/>
      <c r="I52" s="123"/>
      <c r="J52" s="123"/>
      <c r="K52" s="24" t="s">
        <v>148</v>
      </c>
      <c r="L52" s="24"/>
      <c r="M52" s="24"/>
      <c r="N52" s="115"/>
      <c r="Y52" s="125"/>
    </row>
    <row r="53" spans="2:25" ht="13.5" customHeight="1" x14ac:dyDescent="0.2">
      <c r="B53" s="1">
        <f t="shared" si="2"/>
        <v>43</v>
      </c>
      <c r="C53" s="6"/>
      <c r="D53" s="6"/>
      <c r="E53" s="123"/>
      <c r="F53" s="123" t="s">
        <v>83</v>
      </c>
      <c r="G53" s="123"/>
      <c r="H53" s="123"/>
      <c r="I53" s="123"/>
      <c r="J53" s="123"/>
      <c r="K53" s="24"/>
      <c r="L53" s="24">
        <v>25</v>
      </c>
      <c r="M53" s="24"/>
      <c r="N53" s="115"/>
      <c r="Y53" s="127"/>
    </row>
    <row r="54" spans="2:25" ht="13.95" customHeight="1" x14ac:dyDescent="0.2">
      <c r="B54" s="1">
        <f t="shared" si="2"/>
        <v>44</v>
      </c>
      <c r="C54" s="6"/>
      <c r="D54" s="6"/>
      <c r="E54" s="123"/>
      <c r="F54" s="123" t="s">
        <v>172</v>
      </c>
      <c r="G54" s="123"/>
      <c r="H54" s="123"/>
      <c r="I54" s="123"/>
      <c r="J54" s="123"/>
      <c r="K54" s="24" t="s">
        <v>148</v>
      </c>
      <c r="L54" s="24">
        <v>50</v>
      </c>
      <c r="M54" s="24" t="s">
        <v>148</v>
      </c>
      <c r="N54" s="115" t="s">
        <v>148</v>
      </c>
      <c r="Y54" s="127"/>
    </row>
    <row r="55" spans="2:25" ht="13.95" customHeight="1" x14ac:dyDescent="0.2">
      <c r="B55" s="1">
        <f t="shared" si="2"/>
        <v>45</v>
      </c>
      <c r="C55" s="6"/>
      <c r="D55" s="6"/>
      <c r="E55" s="123"/>
      <c r="F55" s="123" t="s">
        <v>265</v>
      </c>
      <c r="G55" s="123"/>
      <c r="H55" s="123"/>
      <c r="I55" s="123"/>
      <c r="J55" s="123"/>
      <c r="K55" s="24"/>
      <c r="L55" s="24">
        <v>1</v>
      </c>
      <c r="M55" s="24"/>
      <c r="N55" s="115" t="s">
        <v>148</v>
      </c>
      <c r="Y55" s="127"/>
    </row>
    <row r="56" spans="2:25" ht="13.5" customHeight="1" x14ac:dyDescent="0.2">
      <c r="B56" s="1">
        <f t="shared" si="2"/>
        <v>46</v>
      </c>
      <c r="C56" s="6"/>
      <c r="D56" s="6"/>
      <c r="E56" s="123"/>
      <c r="F56" s="123" t="s">
        <v>173</v>
      </c>
      <c r="G56" s="123"/>
      <c r="H56" s="123"/>
      <c r="I56" s="123"/>
      <c r="J56" s="123"/>
      <c r="K56" s="24">
        <v>200</v>
      </c>
      <c r="L56" s="24" t="s">
        <v>148</v>
      </c>
      <c r="M56" s="24">
        <v>400</v>
      </c>
      <c r="N56" s="115"/>
      <c r="Y56" s="127"/>
    </row>
    <row r="57" spans="2:25" ht="13.5" customHeight="1" x14ac:dyDescent="0.2">
      <c r="B57" s="1">
        <f t="shared" si="2"/>
        <v>47</v>
      </c>
      <c r="C57" s="6"/>
      <c r="D57" s="6"/>
      <c r="E57" s="123"/>
      <c r="F57" s="123" t="s">
        <v>290</v>
      </c>
      <c r="G57" s="123"/>
      <c r="H57" s="123"/>
      <c r="I57" s="123"/>
      <c r="J57" s="123"/>
      <c r="K57" s="24"/>
      <c r="L57" s="24" t="s">
        <v>148</v>
      </c>
      <c r="M57" s="24"/>
      <c r="N57" s="115"/>
      <c r="Y57" s="127"/>
    </row>
    <row r="58" spans="2:25" ht="13.5" customHeight="1" x14ac:dyDescent="0.2">
      <c r="B58" s="1">
        <f t="shared" si="2"/>
        <v>48</v>
      </c>
      <c r="C58" s="6"/>
      <c r="D58" s="6"/>
      <c r="E58" s="123"/>
      <c r="F58" s="123" t="s">
        <v>218</v>
      </c>
      <c r="G58" s="123"/>
      <c r="H58" s="123"/>
      <c r="I58" s="123"/>
      <c r="J58" s="123"/>
      <c r="K58" s="24"/>
      <c r="L58" s="24" t="s">
        <v>148</v>
      </c>
      <c r="M58" s="24"/>
      <c r="N58" s="115"/>
      <c r="Y58" s="127"/>
    </row>
    <row r="59" spans="2:25" ht="13.5" customHeight="1" x14ac:dyDescent="0.2">
      <c r="B59" s="1">
        <f t="shared" si="2"/>
        <v>49</v>
      </c>
      <c r="C59" s="6"/>
      <c r="D59" s="6"/>
      <c r="E59" s="123"/>
      <c r="F59" s="123" t="s">
        <v>219</v>
      </c>
      <c r="G59" s="123"/>
      <c r="H59" s="123"/>
      <c r="I59" s="123"/>
      <c r="J59" s="123"/>
      <c r="K59" s="24">
        <v>800</v>
      </c>
      <c r="L59" s="24">
        <v>900</v>
      </c>
      <c r="M59" s="24" t="s">
        <v>148</v>
      </c>
      <c r="N59" s="115">
        <v>200</v>
      </c>
      <c r="Y59" s="127"/>
    </row>
    <row r="60" spans="2:25" ht="13.95" customHeight="1" x14ac:dyDescent="0.2">
      <c r="B60" s="1">
        <f t="shared" si="2"/>
        <v>50</v>
      </c>
      <c r="C60" s="6"/>
      <c r="D60" s="6"/>
      <c r="E60" s="123"/>
      <c r="F60" s="123" t="s">
        <v>220</v>
      </c>
      <c r="G60" s="123"/>
      <c r="H60" s="123"/>
      <c r="I60" s="123"/>
      <c r="J60" s="123"/>
      <c r="K60" s="24"/>
      <c r="L60" s="24">
        <v>75</v>
      </c>
      <c r="M60" s="24">
        <v>350</v>
      </c>
      <c r="N60" s="115">
        <v>200</v>
      </c>
      <c r="Y60" s="125"/>
    </row>
    <row r="61" spans="2:25" ht="13.5" customHeight="1" x14ac:dyDescent="0.2">
      <c r="B61" s="1">
        <f t="shared" si="2"/>
        <v>51</v>
      </c>
      <c r="C61" s="6"/>
      <c r="D61" s="6"/>
      <c r="E61" s="123"/>
      <c r="F61" s="123" t="s">
        <v>100</v>
      </c>
      <c r="G61" s="123"/>
      <c r="H61" s="123"/>
      <c r="I61" s="123"/>
      <c r="J61" s="123"/>
      <c r="K61" s="24" t="s">
        <v>148</v>
      </c>
      <c r="L61" s="24">
        <v>1600</v>
      </c>
      <c r="M61" s="24">
        <v>700</v>
      </c>
      <c r="N61" s="115"/>
      <c r="Y61" s="127"/>
    </row>
    <row r="62" spans="2:25" ht="13.95" customHeight="1" x14ac:dyDescent="0.2">
      <c r="B62" s="1">
        <f t="shared" si="2"/>
        <v>52</v>
      </c>
      <c r="C62" s="6"/>
      <c r="D62" s="6"/>
      <c r="E62" s="123"/>
      <c r="F62" s="123" t="s">
        <v>221</v>
      </c>
      <c r="G62" s="123"/>
      <c r="H62" s="123"/>
      <c r="I62" s="123"/>
      <c r="J62" s="123"/>
      <c r="K62" s="24">
        <v>50</v>
      </c>
      <c r="L62" s="24"/>
      <c r="M62" s="24">
        <v>125</v>
      </c>
      <c r="N62" s="115"/>
      <c r="Y62" s="125"/>
    </row>
    <row r="63" spans="2:25" ht="13.5" customHeight="1" x14ac:dyDescent="0.2">
      <c r="B63" s="1">
        <f t="shared" si="2"/>
        <v>53</v>
      </c>
      <c r="C63" s="6"/>
      <c r="D63" s="6"/>
      <c r="E63" s="123"/>
      <c r="F63" s="123" t="s">
        <v>245</v>
      </c>
      <c r="G63" s="123"/>
      <c r="H63" s="123"/>
      <c r="I63" s="123"/>
      <c r="J63" s="123"/>
      <c r="K63" s="24">
        <v>32</v>
      </c>
      <c r="L63" s="24"/>
      <c r="M63" s="24">
        <v>16</v>
      </c>
      <c r="N63" s="115"/>
      <c r="Y63" s="125"/>
    </row>
    <row r="64" spans="2:25" ht="13.95" customHeight="1" x14ac:dyDescent="0.2">
      <c r="B64" s="1">
        <f t="shared" si="2"/>
        <v>54</v>
      </c>
      <c r="C64" s="6"/>
      <c r="D64" s="6"/>
      <c r="E64" s="123"/>
      <c r="F64" s="123" t="s">
        <v>222</v>
      </c>
      <c r="G64" s="123"/>
      <c r="H64" s="123"/>
      <c r="I64" s="123"/>
      <c r="J64" s="123"/>
      <c r="K64" s="24">
        <v>150</v>
      </c>
      <c r="L64" s="128">
        <v>225</v>
      </c>
      <c r="M64" s="24">
        <v>325</v>
      </c>
      <c r="N64" s="115">
        <v>350</v>
      </c>
      <c r="Y64" s="125"/>
    </row>
    <row r="65" spans="2:25" ht="13.5" customHeight="1" x14ac:dyDescent="0.2">
      <c r="B65" s="1">
        <f t="shared" si="2"/>
        <v>55</v>
      </c>
      <c r="C65" s="6"/>
      <c r="D65" s="6"/>
      <c r="E65" s="123"/>
      <c r="F65" s="123" t="s">
        <v>223</v>
      </c>
      <c r="G65" s="123"/>
      <c r="H65" s="123"/>
      <c r="I65" s="123"/>
      <c r="J65" s="123"/>
      <c r="K65" s="24">
        <v>32</v>
      </c>
      <c r="L65" s="128">
        <v>96</v>
      </c>
      <c r="M65" s="128">
        <v>16</v>
      </c>
      <c r="N65" s="115"/>
      <c r="Y65" s="125"/>
    </row>
    <row r="66" spans="2:25" ht="13.95" customHeight="1" x14ac:dyDescent="0.2">
      <c r="B66" s="1">
        <f t="shared" si="2"/>
        <v>56</v>
      </c>
      <c r="C66" s="6"/>
      <c r="D66" s="6"/>
      <c r="E66" s="123"/>
      <c r="F66" s="123" t="s">
        <v>267</v>
      </c>
      <c r="G66" s="123"/>
      <c r="H66" s="123"/>
      <c r="I66" s="123"/>
      <c r="J66" s="123"/>
      <c r="K66" s="24" t="s">
        <v>148</v>
      </c>
      <c r="L66" s="24">
        <v>50</v>
      </c>
      <c r="M66" s="24">
        <v>25</v>
      </c>
      <c r="N66" s="115" t="s">
        <v>148</v>
      </c>
      <c r="Y66" s="125"/>
    </row>
    <row r="67" spans="2:25" ht="13.95" customHeight="1" x14ac:dyDescent="0.2">
      <c r="B67" s="1">
        <f t="shared" si="2"/>
        <v>57</v>
      </c>
      <c r="C67" s="6"/>
      <c r="D67" s="6"/>
      <c r="E67" s="123"/>
      <c r="F67" s="123" t="s">
        <v>101</v>
      </c>
      <c r="G67" s="123"/>
      <c r="H67" s="123"/>
      <c r="I67" s="123"/>
      <c r="J67" s="123"/>
      <c r="K67" s="24">
        <v>700</v>
      </c>
      <c r="L67" s="24">
        <v>600</v>
      </c>
      <c r="M67" s="24">
        <v>500</v>
      </c>
      <c r="N67" s="115">
        <v>1000</v>
      </c>
      <c r="Y67" s="125"/>
    </row>
    <row r="68" spans="2:25" ht="13.5" customHeight="1" x14ac:dyDescent="0.2">
      <c r="B68" s="1">
        <f t="shared" si="2"/>
        <v>58</v>
      </c>
      <c r="C68" s="6"/>
      <c r="D68" s="6"/>
      <c r="E68" s="123"/>
      <c r="F68" s="123" t="s">
        <v>102</v>
      </c>
      <c r="G68" s="123"/>
      <c r="H68" s="123"/>
      <c r="I68" s="123"/>
      <c r="J68" s="123"/>
      <c r="K68" s="24">
        <v>125</v>
      </c>
      <c r="L68" s="24">
        <v>275</v>
      </c>
      <c r="M68" s="24">
        <v>125</v>
      </c>
      <c r="N68" s="115">
        <v>50</v>
      </c>
      <c r="Y68" s="125"/>
    </row>
    <row r="69" spans="2:25" ht="13.5" customHeight="1" x14ac:dyDescent="0.2">
      <c r="B69" s="1">
        <f t="shared" si="2"/>
        <v>59</v>
      </c>
      <c r="C69" s="6"/>
      <c r="D69" s="6"/>
      <c r="E69" s="123"/>
      <c r="F69" s="123" t="s">
        <v>268</v>
      </c>
      <c r="G69" s="123"/>
      <c r="H69" s="123"/>
      <c r="I69" s="123"/>
      <c r="J69" s="123"/>
      <c r="K69" s="24" t="s">
        <v>148</v>
      </c>
      <c r="L69" s="24"/>
      <c r="M69" s="24" t="s">
        <v>148</v>
      </c>
      <c r="N69" s="115" t="s">
        <v>148</v>
      </c>
      <c r="Y69" s="125"/>
    </row>
    <row r="70" spans="2:25" ht="13.95" customHeight="1" x14ac:dyDescent="0.2">
      <c r="B70" s="1">
        <f t="shared" si="2"/>
        <v>60</v>
      </c>
      <c r="C70" s="6"/>
      <c r="D70" s="6"/>
      <c r="E70" s="123"/>
      <c r="F70" s="123" t="s">
        <v>142</v>
      </c>
      <c r="G70" s="123"/>
      <c r="H70" s="123"/>
      <c r="I70" s="123"/>
      <c r="J70" s="123"/>
      <c r="K70" s="24" t="s">
        <v>148</v>
      </c>
      <c r="L70" s="24"/>
      <c r="M70" s="24"/>
      <c r="N70" s="115">
        <v>16</v>
      </c>
      <c r="Y70" s="125"/>
    </row>
    <row r="71" spans="2:25" ht="13.5" customHeight="1" x14ac:dyDescent="0.2">
      <c r="B71" s="1">
        <f t="shared" si="2"/>
        <v>61</v>
      </c>
      <c r="C71" s="6"/>
      <c r="D71" s="6"/>
      <c r="E71" s="123"/>
      <c r="F71" s="123" t="s">
        <v>30</v>
      </c>
      <c r="G71" s="123"/>
      <c r="H71" s="123"/>
      <c r="I71" s="123"/>
      <c r="J71" s="123"/>
      <c r="K71" s="24" t="s">
        <v>148</v>
      </c>
      <c r="L71" s="24">
        <v>24</v>
      </c>
      <c r="M71" s="24">
        <v>64</v>
      </c>
      <c r="N71" s="115">
        <v>24</v>
      </c>
      <c r="Y71" s="125"/>
    </row>
    <row r="72" spans="2:25" ht="13.5" customHeight="1" x14ac:dyDescent="0.2">
      <c r="B72" s="1">
        <f t="shared" si="2"/>
        <v>62</v>
      </c>
      <c r="C72" s="6"/>
      <c r="D72" s="6"/>
      <c r="E72" s="123"/>
      <c r="F72" s="123" t="s">
        <v>176</v>
      </c>
      <c r="G72" s="123"/>
      <c r="H72" s="123"/>
      <c r="I72" s="123"/>
      <c r="J72" s="123"/>
      <c r="K72" s="24">
        <v>32</v>
      </c>
      <c r="L72" s="24">
        <v>40</v>
      </c>
      <c r="M72" s="24">
        <v>16</v>
      </c>
      <c r="N72" s="115">
        <v>32</v>
      </c>
      <c r="Y72" s="125"/>
    </row>
    <row r="73" spans="2:25" ht="13.95" customHeight="1" x14ac:dyDescent="0.2">
      <c r="B73" s="1">
        <f t="shared" si="2"/>
        <v>63</v>
      </c>
      <c r="C73" s="6"/>
      <c r="D73" s="6"/>
      <c r="E73" s="123"/>
      <c r="F73" s="123" t="s">
        <v>177</v>
      </c>
      <c r="G73" s="123"/>
      <c r="H73" s="123"/>
      <c r="I73" s="123"/>
      <c r="J73" s="123"/>
      <c r="K73" s="24" t="s">
        <v>148</v>
      </c>
      <c r="L73" s="24">
        <v>40</v>
      </c>
      <c r="M73" s="24" t="s">
        <v>148</v>
      </c>
      <c r="N73" s="115"/>
      <c r="Y73" s="125"/>
    </row>
    <row r="74" spans="2:25" ht="13.95" customHeight="1" x14ac:dyDescent="0.2">
      <c r="B74" s="1">
        <f t="shared" si="2"/>
        <v>64</v>
      </c>
      <c r="C74" s="6"/>
      <c r="D74" s="6"/>
      <c r="E74" s="123"/>
      <c r="F74" s="123" t="s">
        <v>291</v>
      </c>
      <c r="G74" s="123"/>
      <c r="H74" s="123"/>
      <c r="I74" s="123"/>
      <c r="J74" s="123"/>
      <c r="K74" s="24">
        <v>25</v>
      </c>
      <c r="L74" s="24">
        <v>75</v>
      </c>
      <c r="M74" s="24">
        <v>50</v>
      </c>
      <c r="N74" s="115">
        <v>50</v>
      </c>
      <c r="Y74" s="125"/>
    </row>
    <row r="75" spans="2:25" ht="13.95" customHeight="1" x14ac:dyDescent="0.2">
      <c r="B75" s="1">
        <f t="shared" si="2"/>
        <v>65</v>
      </c>
      <c r="C75" s="6"/>
      <c r="D75" s="6"/>
      <c r="E75" s="123"/>
      <c r="F75" s="123" t="s">
        <v>81</v>
      </c>
      <c r="G75" s="123"/>
      <c r="H75" s="123"/>
      <c r="I75" s="123"/>
      <c r="J75" s="123"/>
      <c r="K75" s="24" t="s">
        <v>148</v>
      </c>
      <c r="L75" s="24" t="s">
        <v>148</v>
      </c>
      <c r="M75" s="24">
        <v>450</v>
      </c>
      <c r="N75" s="115" t="s">
        <v>148</v>
      </c>
      <c r="Y75" s="125"/>
    </row>
    <row r="76" spans="2:25" ht="13.95" customHeight="1" x14ac:dyDescent="0.2">
      <c r="B76" s="1">
        <f t="shared" ref="B76:B95" si="5">B75+1</f>
        <v>66</v>
      </c>
      <c r="C76" s="6"/>
      <c r="D76" s="6"/>
      <c r="E76" s="123"/>
      <c r="F76" s="123" t="s">
        <v>225</v>
      </c>
      <c r="G76" s="123"/>
      <c r="H76" s="123"/>
      <c r="I76" s="123"/>
      <c r="J76" s="123"/>
      <c r="K76" s="24"/>
      <c r="L76" s="24">
        <v>100</v>
      </c>
      <c r="M76" s="24">
        <v>200</v>
      </c>
      <c r="N76" s="115">
        <v>300</v>
      </c>
      <c r="Y76" s="125"/>
    </row>
    <row r="77" spans="2:25" ht="13.95" customHeight="1" x14ac:dyDescent="0.2">
      <c r="B77" s="1">
        <f t="shared" si="5"/>
        <v>67</v>
      </c>
      <c r="C77" s="6"/>
      <c r="D77" s="6"/>
      <c r="E77" s="123"/>
      <c r="F77" s="123" t="s">
        <v>270</v>
      </c>
      <c r="G77" s="123"/>
      <c r="H77" s="123"/>
      <c r="I77" s="123"/>
      <c r="J77" s="123"/>
      <c r="K77" s="24">
        <v>100</v>
      </c>
      <c r="L77" s="24"/>
      <c r="M77" s="24"/>
      <c r="N77" s="115"/>
      <c r="Y77" s="125"/>
    </row>
    <row r="78" spans="2:25" ht="13.5" customHeight="1" x14ac:dyDescent="0.2">
      <c r="B78" s="1">
        <f t="shared" si="5"/>
        <v>68</v>
      </c>
      <c r="C78" s="6"/>
      <c r="D78" s="6"/>
      <c r="E78" s="123"/>
      <c r="F78" s="123" t="s">
        <v>103</v>
      </c>
      <c r="G78" s="123"/>
      <c r="H78" s="123"/>
      <c r="I78" s="123"/>
      <c r="J78" s="123"/>
      <c r="K78" s="24">
        <v>2050</v>
      </c>
      <c r="L78" s="24">
        <v>3900</v>
      </c>
      <c r="M78" s="24">
        <v>1300</v>
      </c>
      <c r="N78" s="115">
        <v>650</v>
      </c>
      <c r="Y78" s="125"/>
    </row>
    <row r="79" spans="2:25" ht="13.95" customHeight="1" x14ac:dyDescent="0.2">
      <c r="B79" s="1">
        <f t="shared" si="5"/>
        <v>69</v>
      </c>
      <c r="C79" s="6"/>
      <c r="D79" s="6"/>
      <c r="E79" s="123"/>
      <c r="F79" s="123" t="s">
        <v>178</v>
      </c>
      <c r="G79" s="123"/>
      <c r="H79" s="123"/>
      <c r="I79" s="123"/>
      <c r="J79" s="123"/>
      <c r="K79" s="24">
        <v>50</v>
      </c>
      <c r="L79" s="24">
        <v>75</v>
      </c>
      <c r="M79" s="24">
        <v>150</v>
      </c>
      <c r="N79" s="115">
        <v>175</v>
      </c>
      <c r="Y79" s="125"/>
    </row>
    <row r="80" spans="2:25" ht="13.5" customHeight="1" x14ac:dyDescent="0.2">
      <c r="B80" s="1">
        <f t="shared" si="5"/>
        <v>70</v>
      </c>
      <c r="C80" s="6"/>
      <c r="D80" s="6"/>
      <c r="E80" s="123"/>
      <c r="F80" s="123" t="s">
        <v>247</v>
      </c>
      <c r="G80" s="123"/>
      <c r="H80" s="123"/>
      <c r="I80" s="123"/>
      <c r="J80" s="123"/>
      <c r="K80" s="24"/>
      <c r="L80" s="24" t="s">
        <v>148</v>
      </c>
      <c r="M80" s="24" t="s">
        <v>148</v>
      </c>
      <c r="N80" s="115" t="s">
        <v>148</v>
      </c>
      <c r="Y80" s="125"/>
    </row>
    <row r="81" spans="2:25" ht="13.95" customHeight="1" x14ac:dyDescent="0.2">
      <c r="B81" s="1">
        <f t="shared" si="5"/>
        <v>71</v>
      </c>
      <c r="C81" s="6"/>
      <c r="D81" s="6"/>
      <c r="E81" s="123"/>
      <c r="F81" s="123" t="s">
        <v>226</v>
      </c>
      <c r="G81" s="123"/>
      <c r="H81" s="123"/>
      <c r="I81" s="123"/>
      <c r="J81" s="123"/>
      <c r="K81" s="24">
        <v>75</v>
      </c>
      <c r="L81" s="24">
        <v>50</v>
      </c>
      <c r="M81" s="24">
        <v>50</v>
      </c>
      <c r="N81" s="115">
        <v>25</v>
      </c>
      <c r="Y81" s="125"/>
    </row>
    <row r="82" spans="2:25" ht="13.5" customHeight="1" x14ac:dyDescent="0.2">
      <c r="B82" s="1">
        <f t="shared" si="5"/>
        <v>72</v>
      </c>
      <c r="C82" s="6"/>
      <c r="D82" s="6"/>
      <c r="E82" s="123"/>
      <c r="F82" s="123" t="s">
        <v>271</v>
      </c>
      <c r="G82" s="123"/>
      <c r="H82" s="123"/>
      <c r="I82" s="123"/>
      <c r="J82" s="123"/>
      <c r="K82" s="24" t="s">
        <v>148</v>
      </c>
      <c r="L82" s="24">
        <v>100</v>
      </c>
      <c r="M82" s="24"/>
      <c r="N82" s="115"/>
      <c r="Y82" s="125"/>
    </row>
    <row r="83" spans="2:25" ht="13.5" customHeight="1" x14ac:dyDescent="0.2">
      <c r="B83" s="1">
        <f t="shared" si="5"/>
        <v>73</v>
      </c>
      <c r="C83" s="6"/>
      <c r="D83" s="6"/>
      <c r="E83" s="123"/>
      <c r="F83" s="123" t="s">
        <v>273</v>
      </c>
      <c r="G83" s="123"/>
      <c r="H83" s="123"/>
      <c r="I83" s="123"/>
      <c r="J83" s="123"/>
      <c r="K83" s="24">
        <v>32</v>
      </c>
      <c r="L83" s="24">
        <v>320</v>
      </c>
      <c r="M83" s="24">
        <v>96</v>
      </c>
      <c r="N83" s="115">
        <v>224</v>
      </c>
      <c r="Y83" s="125"/>
    </row>
    <row r="84" spans="2:25" ht="13.95" customHeight="1" x14ac:dyDescent="0.2">
      <c r="B84" s="1">
        <f t="shared" si="5"/>
        <v>74</v>
      </c>
      <c r="C84" s="6"/>
      <c r="D84" s="6"/>
      <c r="E84" s="123"/>
      <c r="F84" s="123" t="s">
        <v>31</v>
      </c>
      <c r="G84" s="123"/>
      <c r="H84" s="123"/>
      <c r="I84" s="123"/>
      <c r="J84" s="123"/>
      <c r="K84" s="24">
        <v>1700</v>
      </c>
      <c r="L84" s="24">
        <v>1200</v>
      </c>
      <c r="M84" s="24">
        <v>850</v>
      </c>
      <c r="N84" s="115">
        <v>950</v>
      </c>
      <c r="Y84" s="125"/>
    </row>
    <row r="85" spans="2:25" ht="13.95" customHeight="1" x14ac:dyDescent="0.2">
      <c r="B85" s="1">
        <f t="shared" si="5"/>
        <v>75</v>
      </c>
      <c r="C85" s="2" t="s">
        <v>72</v>
      </c>
      <c r="D85" s="2" t="s">
        <v>73</v>
      </c>
      <c r="E85" s="123"/>
      <c r="F85" s="123" t="s">
        <v>110</v>
      </c>
      <c r="G85" s="123"/>
      <c r="H85" s="123"/>
      <c r="I85" s="123"/>
      <c r="J85" s="123"/>
      <c r="K85" s="24"/>
      <c r="L85" s="24"/>
      <c r="M85" s="24"/>
      <c r="N85" s="115">
        <v>1</v>
      </c>
    </row>
    <row r="86" spans="2:25" ht="13.5" customHeight="1" x14ac:dyDescent="0.2">
      <c r="B86" s="1">
        <f t="shared" si="5"/>
        <v>76</v>
      </c>
      <c r="C86" s="2" t="s">
        <v>32</v>
      </c>
      <c r="D86" s="2" t="s">
        <v>33</v>
      </c>
      <c r="E86" s="123"/>
      <c r="F86" s="123" t="s">
        <v>227</v>
      </c>
      <c r="G86" s="123"/>
      <c r="H86" s="123"/>
      <c r="I86" s="123"/>
      <c r="J86" s="123"/>
      <c r="K86" s="24" t="s">
        <v>148</v>
      </c>
      <c r="L86" s="24"/>
      <c r="M86" s="24"/>
      <c r="N86" s="115">
        <v>2</v>
      </c>
    </row>
    <row r="87" spans="2:25" ht="13.95" customHeight="1" x14ac:dyDescent="0.2">
      <c r="B87" s="1">
        <f t="shared" si="5"/>
        <v>77</v>
      </c>
      <c r="C87" s="6"/>
      <c r="D87" s="6"/>
      <c r="E87" s="123"/>
      <c r="F87" s="123" t="s">
        <v>158</v>
      </c>
      <c r="G87" s="123"/>
      <c r="H87" s="123"/>
      <c r="I87" s="123"/>
      <c r="J87" s="123"/>
      <c r="K87" s="24"/>
      <c r="L87" s="24"/>
      <c r="M87" s="24">
        <v>1</v>
      </c>
      <c r="N87" s="115">
        <v>2</v>
      </c>
    </row>
    <row r="88" spans="2:25" ht="13.5" customHeight="1" x14ac:dyDescent="0.2">
      <c r="B88" s="1">
        <f t="shared" si="5"/>
        <v>78</v>
      </c>
      <c r="C88" s="6"/>
      <c r="D88" s="6"/>
      <c r="E88" s="123"/>
      <c r="F88" s="123" t="s">
        <v>292</v>
      </c>
      <c r="G88" s="123"/>
      <c r="H88" s="123"/>
      <c r="I88" s="123"/>
      <c r="J88" s="123"/>
      <c r="K88" s="24"/>
      <c r="L88" s="24"/>
      <c r="M88" s="24">
        <v>2</v>
      </c>
      <c r="N88" s="115"/>
    </row>
    <row r="89" spans="2:25" ht="13.95" customHeight="1" x14ac:dyDescent="0.2">
      <c r="B89" s="1">
        <f t="shared" si="5"/>
        <v>79</v>
      </c>
      <c r="C89" s="6"/>
      <c r="D89" s="6"/>
      <c r="E89" s="123"/>
      <c r="F89" s="123" t="s">
        <v>114</v>
      </c>
      <c r="G89" s="123"/>
      <c r="H89" s="123"/>
      <c r="I89" s="123"/>
      <c r="J89" s="123"/>
      <c r="K89" s="24" t="s">
        <v>148</v>
      </c>
      <c r="L89" s="24">
        <v>12</v>
      </c>
      <c r="M89" s="24">
        <v>14</v>
      </c>
      <c r="N89" s="115">
        <v>8</v>
      </c>
    </row>
    <row r="90" spans="2:25" ht="13.5" customHeight="1" x14ac:dyDescent="0.2">
      <c r="B90" s="1">
        <f t="shared" si="5"/>
        <v>80</v>
      </c>
      <c r="C90" s="6"/>
      <c r="D90" s="6"/>
      <c r="E90" s="123"/>
      <c r="F90" s="123" t="s">
        <v>228</v>
      </c>
      <c r="G90" s="123"/>
      <c r="H90" s="123"/>
      <c r="I90" s="123"/>
      <c r="J90" s="123"/>
      <c r="K90" s="24"/>
      <c r="L90" s="24">
        <v>2</v>
      </c>
      <c r="M90" s="24">
        <v>1</v>
      </c>
      <c r="N90" s="115"/>
    </row>
    <row r="91" spans="2:25" ht="13.95" customHeight="1" x14ac:dyDescent="0.2">
      <c r="B91" s="1">
        <f t="shared" si="5"/>
        <v>81</v>
      </c>
      <c r="C91" s="6"/>
      <c r="D91" s="6"/>
      <c r="E91" s="123"/>
      <c r="F91" s="123" t="s">
        <v>293</v>
      </c>
      <c r="G91" s="123"/>
      <c r="H91" s="123"/>
      <c r="I91" s="123"/>
      <c r="J91" s="123"/>
      <c r="K91" s="24"/>
      <c r="L91" s="24" t="s">
        <v>148</v>
      </c>
      <c r="M91" s="24"/>
      <c r="N91" s="115" t="s">
        <v>148</v>
      </c>
    </row>
    <row r="92" spans="2:25" ht="13.95" customHeight="1" x14ac:dyDescent="0.2">
      <c r="B92" s="1">
        <f t="shared" si="5"/>
        <v>82</v>
      </c>
      <c r="C92" s="6"/>
      <c r="D92" s="6"/>
      <c r="E92" s="123"/>
      <c r="F92" s="123" t="s">
        <v>274</v>
      </c>
      <c r="G92" s="123"/>
      <c r="H92" s="123"/>
      <c r="I92" s="123"/>
      <c r="J92" s="123"/>
      <c r="K92" s="24"/>
      <c r="L92" s="24"/>
      <c r="M92" s="24"/>
      <c r="N92" s="115" t="s">
        <v>148</v>
      </c>
    </row>
    <row r="93" spans="2:25" ht="13.95" customHeight="1" x14ac:dyDescent="0.2">
      <c r="B93" s="1">
        <f t="shared" si="5"/>
        <v>83</v>
      </c>
      <c r="C93" s="6"/>
      <c r="D93" s="6"/>
      <c r="E93" s="123"/>
      <c r="F93" s="123" t="s">
        <v>183</v>
      </c>
      <c r="G93" s="123"/>
      <c r="H93" s="123"/>
      <c r="I93" s="123"/>
      <c r="J93" s="123"/>
      <c r="K93" s="24"/>
      <c r="L93" s="24">
        <v>2</v>
      </c>
      <c r="M93" s="24">
        <v>6</v>
      </c>
      <c r="N93" s="115">
        <v>4</v>
      </c>
    </row>
    <row r="94" spans="2:25" ht="13.5" customHeight="1" x14ac:dyDescent="0.2">
      <c r="B94" s="1">
        <f t="shared" si="5"/>
        <v>84</v>
      </c>
      <c r="C94" s="6"/>
      <c r="D94" s="6"/>
      <c r="E94" s="123"/>
      <c r="F94" s="123" t="s">
        <v>34</v>
      </c>
      <c r="G94" s="123"/>
      <c r="H94" s="123"/>
      <c r="I94" s="123"/>
      <c r="J94" s="123"/>
      <c r="K94" s="24"/>
      <c r="L94" s="24">
        <v>1</v>
      </c>
      <c r="M94" s="24"/>
      <c r="N94" s="115"/>
    </row>
    <row r="95" spans="2:25" ht="13.5" customHeight="1" thickBot="1" x14ac:dyDescent="0.25">
      <c r="B95" s="1">
        <f t="shared" si="5"/>
        <v>85</v>
      </c>
      <c r="C95" s="2" t="s">
        <v>132</v>
      </c>
      <c r="D95" s="2" t="s">
        <v>186</v>
      </c>
      <c r="E95" s="123"/>
      <c r="F95" s="123" t="s">
        <v>187</v>
      </c>
      <c r="G95" s="123"/>
      <c r="H95" s="123"/>
      <c r="I95" s="123"/>
      <c r="J95" s="123"/>
      <c r="K95" s="24">
        <v>2</v>
      </c>
      <c r="L95" s="24">
        <v>1</v>
      </c>
      <c r="M95" s="24"/>
      <c r="N95" s="115" t="s">
        <v>148</v>
      </c>
    </row>
    <row r="96" spans="2:25" ht="13.95" customHeight="1" x14ac:dyDescent="0.2">
      <c r="B96" s="83"/>
      <c r="C96" s="84"/>
      <c r="D96" s="84"/>
      <c r="E96" s="23"/>
      <c r="F96" s="23"/>
      <c r="G96" s="23"/>
      <c r="H96" s="23"/>
      <c r="I96" s="23"/>
      <c r="J96" s="23"/>
      <c r="K96" s="23"/>
      <c r="L96" s="23"/>
      <c r="M96" s="23"/>
      <c r="N96" s="23"/>
      <c r="U96">
        <f>COUNTA(K11:K109)</f>
        <v>69</v>
      </c>
      <c r="V96">
        <f>COUNTA(L11:L109)</f>
        <v>73</v>
      </c>
      <c r="W96">
        <f>COUNTA(M11:M109)</f>
        <v>67</v>
      </c>
      <c r="X96">
        <f>COUNTA(N11:N109)</f>
        <v>67</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SUM(U11:U25,K26:K109)</f>
        <v>22289</v>
      </c>
      <c r="V100">
        <f>SUM(V11:V25,L26:L109)</f>
        <v>37320</v>
      </c>
      <c r="W100">
        <f>SUM(W11:W25,M26:M109)</f>
        <v>29278</v>
      </c>
      <c r="X100">
        <f>SUM(X11:X25,N26:N109)</f>
        <v>17046</v>
      </c>
    </row>
    <row r="101" spans="2:24" ht="18" customHeight="1" thickBot="1" x14ac:dyDescent="0.25">
      <c r="B101" s="73"/>
      <c r="C101" s="9"/>
      <c r="D101" s="147" t="s">
        <v>2</v>
      </c>
      <c r="E101" s="147"/>
      <c r="F101" s="147"/>
      <c r="G101" s="147"/>
      <c r="H101" s="9"/>
      <c r="I101" s="9"/>
      <c r="J101" s="75"/>
      <c r="K101" s="31" t="str">
        <f>K5</f>
        <v>2022.6.20</v>
      </c>
      <c r="L101" s="31" t="str">
        <f>L5</f>
        <v>2022.6.20</v>
      </c>
      <c r="M101" s="31" t="str">
        <f>M5</f>
        <v>2022.6.20</v>
      </c>
      <c r="N101" s="50" t="str">
        <f>N5</f>
        <v>2022.6.20</v>
      </c>
    </row>
    <row r="102" spans="2:24" ht="18" customHeight="1" thickTop="1" x14ac:dyDescent="0.2">
      <c r="B102" s="76" t="s">
        <v>9</v>
      </c>
      <c r="C102" s="77" t="s">
        <v>10</v>
      </c>
      <c r="D102" s="77" t="s">
        <v>11</v>
      </c>
      <c r="E102" s="78"/>
      <c r="F102" s="79"/>
      <c r="G102" s="166" t="s">
        <v>12</v>
      </c>
      <c r="H102" s="166"/>
      <c r="I102" s="79"/>
      <c r="J102" s="80"/>
      <c r="K102" s="32"/>
      <c r="L102" s="32"/>
      <c r="M102" s="32"/>
      <c r="N102" s="137"/>
    </row>
    <row r="103" spans="2:24" ht="13.5" customHeight="1" x14ac:dyDescent="0.2">
      <c r="B103" s="1">
        <f>B95+1</f>
        <v>86</v>
      </c>
      <c r="C103" s="6" t="s">
        <v>132</v>
      </c>
      <c r="D103" s="2" t="s">
        <v>35</v>
      </c>
      <c r="E103" s="123"/>
      <c r="F103" s="123" t="s">
        <v>112</v>
      </c>
      <c r="G103" s="123"/>
      <c r="H103" s="123"/>
      <c r="I103" s="123"/>
      <c r="J103" s="123"/>
      <c r="K103" s="24">
        <v>4</v>
      </c>
      <c r="L103" s="24">
        <v>6</v>
      </c>
      <c r="M103" s="24"/>
      <c r="N103" s="115"/>
    </row>
    <row r="104" spans="2:24" ht="13.5" customHeight="1" x14ac:dyDescent="0.2">
      <c r="B104" s="1">
        <f t="shared" ref="B104:B109" si="6">B103+1</f>
        <v>87</v>
      </c>
      <c r="C104" s="6"/>
      <c r="D104" s="7"/>
      <c r="E104" s="123"/>
      <c r="F104" s="123" t="s">
        <v>36</v>
      </c>
      <c r="G104" s="123"/>
      <c r="H104" s="123"/>
      <c r="I104" s="123"/>
      <c r="J104" s="123"/>
      <c r="K104" s="24" t="s">
        <v>148</v>
      </c>
      <c r="L104" s="24"/>
      <c r="M104" s="24" t="s">
        <v>148</v>
      </c>
      <c r="N104" s="115"/>
    </row>
    <row r="105" spans="2:24" ht="13.5" customHeight="1" x14ac:dyDescent="0.2">
      <c r="B105" s="1">
        <f t="shared" si="6"/>
        <v>88</v>
      </c>
      <c r="C105" s="7"/>
      <c r="D105" s="8" t="s">
        <v>37</v>
      </c>
      <c r="E105" s="123"/>
      <c r="F105" s="123" t="s">
        <v>38</v>
      </c>
      <c r="G105" s="123"/>
      <c r="H105" s="123"/>
      <c r="I105" s="123"/>
      <c r="J105" s="123"/>
      <c r="K105" s="24"/>
      <c r="L105" s="24">
        <v>25</v>
      </c>
      <c r="M105" s="24"/>
      <c r="N105" s="115" t="s">
        <v>148</v>
      </c>
    </row>
    <row r="106" spans="2:24" ht="13.5" customHeight="1" x14ac:dyDescent="0.2">
      <c r="B106" s="1">
        <f t="shared" si="6"/>
        <v>89</v>
      </c>
      <c r="C106" s="2" t="s">
        <v>0</v>
      </c>
      <c r="D106" s="8" t="s">
        <v>39</v>
      </c>
      <c r="E106" s="123"/>
      <c r="F106" s="123" t="s">
        <v>40</v>
      </c>
      <c r="G106" s="123"/>
      <c r="H106" s="123"/>
      <c r="I106" s="123"/>
      <c r="J106" s="123"/>
      <c r="K106" s="24" t="s">
        <v>148</v>
      </c>
      <c r="L106" s="24">
        <v>50</v>
      </c>
      <c r="M106" s="24">
        <v>25</v>
      </c>
      <c r="N106" s="115" t="s">
        <v>148</v>
      </c>
      <c r="U106">
        <f>COUNTA(K85:K106)</f>
        <v>8</v>
      </c>
      <c r="V106">
        <f>COUNTA(L85:L106)</f>
        <v>11</v>
      </c>
      <c r="W106">
        <f>COUNTA(M85:M106)</f>
        <v>9</v>
      </c>
      <c r="X106">
        <f>COUNTA(N85:N106)</f>
        <v>12</v>
      </c>
    </row>
    <row r="107" spans="2:24" ht="13.5" customHeight="1" x14ac:dyDescent="0.2">
      <c r="B107" s="1">
        <f t="shared" si="6"/>
        <v>90</v>
      </c>
      <c r="C107" s="152" t="s">
        <v>41</v>
      </c>
      <c r="D107" s="153"/>
      <c r="E107" s="123"/>
      <c r="F107" s="123" t="s">
        <v>42</v>
      </c>
      <c r="G107" s="123"/>
      <c r="H107" s="123"/>
      <c r="I107" s="123"/>
      <c r="J107" s="123"/>
      <c r="K107" s="24">
        <v>550</v>
      </c>
      <c r="L107" s="24">
        <v>250</v>
      </c>
      <c r="M107" s="24">
        <v>400</v>
      </c>
      <c r="N107" s="115">
        <v>250</v>
      </c>
    </row>
    <row r="108" spans="2:24" ht="13.5" customHeight="1" x14ac:dyDescent="0.2">
      <c r="B108" s="1">
        <f t="shared" si="6"/>
        <v>91</v>
      </c>
      <c r="C108" s="3"/>
      <c r="D108" s="82"/>
      <c r="E108" s="123"/>
      <c r="F108" s="123" t="s">
        <v>43</v>
      </c>
      <c r="G108" s="123"/>
      <c r="H108" s="123"/>
      <c r="I108" s="123"/>
      <c r="J108" s="123"/>
      <c r="K108" s="24">
        <v>300</v>
      </c>
      <c r="L108" s="24">
        <v>150</v>
      </c>
      <c r="M108" s="24">
        <v>300</v>
      </c>
      <c r="N108" s="115">
        <v>200</v>
      </c>
    </row>
    <row r="109" spans="2:24" ht="13.95" customHeight="1" thickBot="1" x14ac:dyDescent="0.25">
      <c r="B109" s="1">
        <f t="shared" si="6"/>
        <v>92</v>
      </c>
      <c r="C109" s="3"/>
      <c r="D109" s="82"/>
      <c r="E109" s="123"/>
      <c r="F109" s="123" t="s">
        <v>74</v>
      </c>
      <c r="G109" s="123"/>
      <c r="H109" s="123"/>
      <c r="I109" s="123"/>
      <c r="J109" s="123"/>
      <c r="K109" s="24">
        <v>50</v>
      </c>
      <c r="L109" s="24">
        <v>250</v>
      </c>
      <c r="M109" s="24">
        <v>100</v>
      </c>
      <c r="N109" s="117">
        <v>250</v>
      </c>
    </row>
    <row r="110" spans="2:24" ht="19.95" customHeight="1" thickTop="1" x14ac:dyDescent="0.2">
      <c r="B110" s="164" t="s">
        <v>45</v>
      </c>
      <c r="C110" s="165"/>
      <c r="D110" s="165"/>
      <c r="E110" s="165"/>
      <c r="F110" s="165"/>
      <c r="G110" s="165"/>
      <c r="H110" s="165"/>
      <c r="I110" s="165"/>
      <c r="J110" s="85"/>
      <c r="K110" s="34">
        <f>SUM(K111:K119)</f>
        <v>22289</v>
      </c>
      <c r="L110" s="34">
        <f>SUM(L111:L119)</f>
        <v>37320</v>
      </c>
      <c r="M110" s="34">
        <f>SUM(M111:M119)</f>
        <v>29278</v>
      </c>
      <c r="N110" s="52">
        <f>SUM(N111:N119)</f>
        <v>17046</v>
      </c>
    </row>
    <row r="111" spans="2:24" ht="13.95" customHeight="1" x14ac:dyDescent="0.2">
      <c r="B111" s="156" t="s">
        <v>46</v>
      </c>
      <c r="C111" s="157"/>
      <c r="D111" s="158"/>
      <c r="E111" s="12"/>
      <c r="F111" s="13"/>
      <c r="G111" s="149" t="s">
        <v>13</v>
      </c>
      <c r="H111" s="149"/>
      <c r="I111" s="13"/>
      <c r="J111" s="14"/>
      <c r="K111" s="4">
        <f>SUM(U$11:U$25)</f>
        <v>9550</v>
      </c>
      <c r="L111" s="4">
        <f>SUM(V$11:V$25)</f>
        <v>11800</v>
      </c>
      <c r="M111" s="4">
        <f>SUM(W$11:W$25)</f>
        <v>13275</v>
      </c>
      <c r="N111" s="5">
        <f>SUM(X$11:X$25)</f>
        <v>6275</v>
      </c>
    </row>
    <row r="112" spans="2:24" ht="13.95" customHeight="1" x14ac:dyDescent="0.2">
      <c r="B112" s="86"/>
      <c r="C112" s="64"/>
      <c r="D112" s="87"/>
      <c r="E112" s="15"/>
      <c r="F112" s="123"/>
      <c r="G112" s="149" t="s">
        <v>25</v>
      </c>
      <c r="H112" s="149"/>
      <c r="I112" s="119"/>
      <c r="J112" s="16"/>
      <c r="K112" s="4">
        <f>SUM(K$26)</f>
        <v>25</v>
      </c>
      <c r="L112" s="4">
        <f>SUM(L$26)</f>
        <v>1000</v>
      </c>
      <c r="M112" s="4">
        <f>SUM(M$26)</f>
        <v>25</v>
      </c>
      <c r="N112" s="5">
        <f>SUM(N$26)</f>
        <v>0</v>
      </c>
    </row>
    <row r="113" spans="2:14" ht="13.95" customHeight="1" x14ac:dyDescent="0.2">
      <c r="B113" s="86"/>
      <c r="C113" s="64"/>
      <c r="D113" s="87"/>
      <c r="E113" s="15"/>
      <c r="F113" s="123"/>
      <c r="G113" s="149" t="s">
        <v>27</v>
      </c>
      <c r="H113" s="149"/>
      <c r="I113" s="13"/>
      <c r="J113" s="14"/>
      <c r="K113" s="4">
        <f>SUM(K$27:K$28)</f>
        <v>25</v>
      </c>
      <c r="L113" s="4">
        <f>SUM(L$27:L$28)</f>
        <v>25</v>
      </c>
      <c r="M113" s="4">
        <f>SUM(M$27:M$28)</f>
        <v>125</v>
      </c>
      <c r="N113" s="5">
        <f>SUM(N$27:N$28)</f>
        <v>50</v>
      </c>
    </row>
    <row r="114" spans="2:14" ht="13.95" customHeight="1" x14ac:dyDescent="0.2">
      <c r="B114" s="86"/>
      <c r="C114" s="64"/>
      <c r="D114" s="87"/>
      <c r="E114" s="15"/>
      <c r="F114" s="123"/>
      <c r="G114" s="149" t="s">
        <v>79</v>
      </c>
      <c r="H114" s="149"/>
      <c r="I114" s="13"/>
      <c r="J114" s="14"/>
      <c r="K114" s="4">
        <f>SUM(K$29:K$30)</f>
        <v>43</v>
      </c>
      <c r="L114" s="4">
        <f>SUM(L$29:L$30)</f>
        <v>0</v>
      </c>
      <c r="M114" s="4">
        <f>SUM(M$29:M$30)</f>
        <v>0</v>
      </c>
      <c r="N114" s="5">
        <f>SUM(N$29:N$30)</f>
        <v>100</v>
      </c>
    </row>
    <row r="115" spans="2:14" ht="13.95" customHeight="1" x14ac:dyDescent="0.2">
      <c r="B115" s="86"/>
      <c r="C115" s="64"/>
      <c r="D115" s="87"/>
      <c r="E115" s="15"/>
      <c r="F115" s="123"/>
      <c r="G115" s="149" t="s">
        <v>80</v>
      </c>
      <c r="H115" s="149"/>
      <c r="I115" s="13"/>
      <c r="J115" s="14"/>
      <c r="K115" s="4">
        <f>SUM(K32:K47)</f>
        <v>5575</v>
      </c>
      <c r="L115" s="4">
        <f>SUM(L$32:L$47)</f>
        <v>13650</v>
      </c>
      <c r="M115" s="4">
        <f>SUM(M$32:M$47)</f>
        <v>9125</v>
      </c>
      <c r="N115" s="5">
        <f>SUM(N$32:N$47)</f>
        <v>4725</v>
      </c>
    </row>
    <row r="116" spans="2:14" ht="13.95" customHeight="1" x14ac:dyDescent="0.2">
      <c r="B116" s="86"/>
      <c r="C116" s="64"/>
      <c r="D116" s="87"/>
      <c r="E116" s="15"/>
      <c r="F116" s="123"/>
      <c r="G116" s="149" t="s">
        <v>77</v>
      </c>
      <c r="H116" s="149"/>
      <c r="I116" s="13"/>
      <c r="J116" s="14"/>
      <c r="K116" s="4">
        <f>SUM(K$48:K$50)</f>
        <v>0</v>
      </c>
      <c r="L116" s="4">
        <f>SUM(L$48:L$50)</f>
        <v>175</v>
      </c>
      <c r="M116" s="4">
        <f>SUM(M$48:M$50)</f>
        <v>50</v>
      </c>
      <c r="N116" s="5">
        <f>SUM(N$48:N$50)</f>
        <v>100</v>
      </c>
    </row>
    <row r="117" spans="2:14" ht="13.95" customHeight="1" x14ac:dyDescent="0.2">
      <c r="B117" s="86"/>
      <c r="C117" s="64"/>
      <c r="D117" s="87"/>
      <c r="E117" s="15"/>
      <c r="F117" s="123"/>
      <c r="G117" s="149" t="s">
        <v>28</v>
      </c>
      <c r="H117" s="149"/>
      <c r="I117" s="13"/>
      <c r="J117" s="14"/>
      <c r="K117" s="4">
        <f>SUM(K$51:K$84)</f>
        <v>6153</v>
      </c>
      <c r="L117" s="4">
        <f>SUM(L$51:L$84)</f>
        <v>9821</v>
      </c>
      <c r="M117" s="4">
        <f>SUM(M$51:M$84)</f>
        <v>5808</v>
      </c>
      <c r="N117" s="5">
        <f>SUM(N$51:N$84)</f>
        <v>5046</v>
      </c>
    </row>
    <row r="118" spans="2:14" ht="13.95" customHeight="1" x14ac:dyDescent="0.2">
      <c r="B118" s="86"/>
      <c r="C118" s="64"/>
      <c r="D118" s="87"/>
      <c r="E118" s="15"/>
      <c r="F118" s="123"/>
      <c r="G118" s="149" t="s">
        <v>47</v>
      </c>
      <c r="H118" s="149"/>
      <c r="I118" s="13"/>
      <c r="J118" s="14"/>
      <c r="K118" s="4">
        <f>SUM(K$31:K$31,K$107:K$108)</f>
        <v>862</v>
      </c>
      <c r="L118" s="4">
        <f>SUM(L31:L31,L$107:L$108)</f>
        <v>500</v>
      </c>
      <c r="M118" s="4">
        <f>SUM(M31:M31,M$107:M$108)</f>
        <v>721</v>
      </c>
      <c r="N118" s="5">
        <f>SUM(N31:N31,N$107:N$108)</f>
        <v>483</v>
      </c>
    </row>
    <row r="119" spans="2:14" ht="13.95" customHeight="1" thickBot="1" x14ac:dyDescent="0.25">
      <c r="B119" s="88"/>
      <c r="C119" s="89"/>
      <c r="D119" s="90"/>
      <c r="E119" s="17"/>
      <c r="F119" s="9"/>
      <c r="G119" s="147" t="s">
        <v>44</v>
      </c>
      <c r="H119" s="147"/>
      <c r="I119" s="18"/>
      <c r="J119" s="19"/>
      <c r="K119" s="10">
        <f>SUM(K$85:K$106,K$109)</f>
        <v>56</v>
      </c>
      <c r="L119" s="10">
        <f>SUM(L$85:L$106,L$109)</f>
        <v>349</v>
      </c>
      <c r="M119" s="10">
        <f>SUM(M$85:M$106,M$109)</f>
        <v>149</v>
      </c>
      <c r="N119" s="11">
        <f>SUM(N$85:N$106,N$109)</f>
        <v>267</v>
      </c>
    </row>
    <row r="120" spans="2:14" ht="18" customHeight="1" thickTop="1" x14ac:dyDescent="0.2">
      <c r="B120" s="159" t="s">
        <v>48</v>
      </c>
      <c r="C120" s="160"/>
      <c r="D120" s="161"/>
      <c r="E120" s="91"/>
      <c r="F120" s="120"/>
      <c r="G120" s="162" t="s">
        <v>49</v>
      </c>
      <c r="H120" s="162"/>
      <c r="I120" s="120"/>
      <c r="J120" s="121"/>
      <c r="K120" s="35" t="s">
        <v>50</v>
      </c>
      <c r="L120" s="41"/>
      <c r="M120" s="41"/>
      <c r="N120" s="53"/>
    </row>
    <row r="121" spans="2:14" ht="18" customHeight="1" x14ac:dyDescent="0.2">
      <c r="B121" s="92"/>
      <c r="C121" s="93"/>
      <c r="D121" s="93"/>
      <c r="E121" s="94"/>
      <c r="F121" s="95"/>
      <c r="G121" s="96"/>
      <c r="H121" s="96"/>
      <c r="I121" s="95"/>
      <c r="J121" s="97"/>
      <c r="K121" s="36" t="s">
        <v>51</v>
      </c>
      <c r="L121" s="42"/>
      <c r="M121" s="42"/>
      <c r="N121" s="45"/>
    </row>
    <row r="122" spans="2:14" ht="18" customHeight="1" x14ac:dyDescent="0.2">
      <c r="B122" s="86"/>
      <c r="C122" s="64"/>
      <c r="D122" s="64"/>
      <c r="E122" s="98"/>
      <c r="F122" s="22"/>
      <c r="G122" s="163" t="s">
        <v>52</v>
      </c>
      <c r="H122" s="163"/>
      <c r="I122" s="118"/>
      <c r="J122" s="122"/>
      <c r="K122" s="37" t="s">
        <v>53</v>
      </c>
      <c r="L122" s="43"/>
      <c r="M122" s="47"/>
      <c r="N122" s="43"/>
    </row>
    <row r="123" spans="2:14" ht="18" customHeight="1" x14ac:dyDescent="0.2">
      <c r="B123" s="86"/>
      <c r="C123" s="64"/>
      <c r="D123" s="64"/>
      <c r="E123" s="99"/>
      <c r="F123" s="64"/>
      <c r="G123" s="100"/>
      <c r="H123" s="100"/>
      <c r="I123" s="93"/>
      <c r="J123" s="101"/>
      <c r="K123" s="38" t="s">
        <v>89</v>
      </c>
      <c r="L123" s="44"/>
      <c r="M123" s="26"/>
      <c r="N123" s="44"/>
    </row>
    <row r="124" spans="2:14" ht="18" customHeight="1" x14ac:dyDescent="0.2">
      <c r="B124" s="86"/>
      <c r="C124" s="64"/>
      <c r="D124" s="64"/>
      <c r="E124" s="99"/>
      <c r="F124" s="64"/>
      <c r="G124" s="100"/>
      <c r="H124" s="100"/>
      <c r="I124" s="93"/>
      <c r="J124" s="101"/>
      <c r="K124" s="38" t="s">
        <v>82</v>
      </c>
      <c r="L124" s="42"/>
      <c r="M124" s="26"/>
      <c r="N124" s="44"/>
    </row>
    <row r="125" spans="2:14" ht="18" customHeight="1" x14ac:dyDescent="0.2">
      <c r="B125" s="86"/>
      <c r="C125" s="64"/>
      <c r="D125" s="64"/>
      <c r="E125" s="98"/>
      <c r="F125" s="22"/>
      <c r="G125" s="163" t="s">
        <v>54</v>
      </c>
      <c r="H125" s="163"/>
      <c r="I125" s="118"/>
      <c r="J125" s="122"/>
      <c r="K125" s="37" t="s">
        <v>93</v>
      </c>
      <c r="L125" s="43"/>
      <c r="M125" s="47"/>
      <c r="N125" s="43"/>
    </row>
    <row r="126" spans="2:14" ht="18" customHeight="1" x14ac:dyDescent="0.2">
      <c r="B126" s="86"/>
      <c r="C126" s="64"/>
      <c r="D126" s="64"/>
      <c r="E126" s="99"/>
      <c r="F126" s="64"/>
      <c r="G126" s="100"/>
      <c r="H126" s="100"/>
      <c r="I126" s="93"/>
      <c r="J126" s="101"/>
      <c r="K126" s="38" t="s">
        <v>90</v>
      </c>
      <c r="L126" s="44"/>
      <c r="M126" s="26"/>
      <c r="N126" s="44"/>
    </row>
    <row r="127" spans="2:14" ht="18" customHeight="1" x14ac:dyDescent="0.2">
      <c r="B127" s="86"/>
      <c r="C127" s="64"/>
      <c r="D127" s="64"/>
      <c r="E127" s="99"/>
      <c r="F127" s="64"/>
      <c r="G127" s="100"/>
      <c r="H127" s="100"/>
      <c r="I127" s="93"/>
      <c r="J127" s="101"/>
      <c r="K127" s="38" t="s">
        <v>91</v>
      </c>
      <c r="L127" s="44"/>
      <c r="M127" s="44"/>
      <c r="N127" s="44"/>
    </row>
    <row r="128" spans="2:14" ht="18" customHeight="1" x14ac:dyDescent="0.2">
      <c r="B128" s="86"/>
      <c r="C128" s="64"/>
      <c r="D128" s="64"/>
      <c r="E128" s="78"/>
      <c r="F128" s="79"/>
      <c r="G128" s="96"/>
      <c r="H128" s="96"/>
      <c r="I128" s="95"/>
      <c r="J128" s="97"/>
      <c r="K128" s="38" t="s">
        <v>92</v>
      </c>
      <c r="L128" s="45"/>
      <c r="M128" s="42"/>
      <c r="N128" s="45"/>
    </row>
    <row r="129" spans="2:14" ht="18" customHeight="1" x14ac:dyDescent="0.2">
      <c r="B129" s="102"/>
      <c r="C129" s="79"/>
      <c r="D129" s="79"/>
      <c r="E129" s="15"/>
      <c r="F129" s="123"/>
      <c r="G129" s="149" t="s">
        <v>55</v>
      </c>
      <c r="H129" s="149"/>
      <c r="I129" s="13"/>
      <c r="J129" s="14"/>
      <c r="K129" s="27" t="s">
        <v>161</v>
      </c>
      <c r="L129" s="46"/>
      <c r="M129" s="48"/>
      <c r="N129" s="46"/>
    </row>
    <row r="130" spans="2:14" ht="18" customHeight="1" x14ac:dyDescent="0.2">
      <c r="B130" s="156" t="s">
        <v>56</v>
      </c>
      <c r="C130" s="157"/>
      <c r="D130" s="157"/>
      <c r="E130" s="22"/>
      <c r="F130" s="22"/>
      <c r="G130" s="22"/>
      <c r="H130" s="22"/>
      <c r="I130" s="22"/>
      <c r="J130" s="22"/>
      <c r="K130" s="22"/>
      <c r="L130" s="22"/>
      <c r="M130" s="22"/>
      <c r="N130" s="54"/>
    </row>
    <row r="131" spans="2:14" ht="14.1" customHeight="1" x14ac:dyDescent="0.2">
      <c r="B131" s="103"/>
      <c r="C131" s="39" t="s">
        <v>57</v>
      </c>
      <c r="D131" s="104"/>
      <c r="E131" s="39"/>
      <c r="F131" s="39"/>
      <c r="G131" s="39"/>
      <c r="H131" s="39"/>
      <c r="I131" s="39"/>
      <c r="J131" s="39"/>
      <c r="K131" s="39"/>
      <c r="L131" s="39"/>
      <c r="M131" s="39"/>
      <c r="N131" s="55"/>
    </row>
    <row r="132" spans="2:14" ht="14.1" customHeight="1" x14ac:dyDescent="0.2">
      <c r="B132" s="103"/>
      <c r="C132" s="39" t="s">
        <v>58</v>
      </c>
      <c r="D132" s="104"/>
      <c r="E132" s="39"/>
      <c r="F132" s="39"/>
      <c r="G132" s="39"/>
      <c r="H132" s="39"/>
      <c r="I132" s="39"/>
      <c r="J132" s="39"/>
      <c r="K132" s="39"/>
      <c r="L132" s="39"/>
      <c r="M132" s="39"/>
      <c r="N132" s="55"/>
    </row>
    <row r="133" spans="2:14" ht="14.1" customHeight="1" x14ac:dyDescent="0.2">
      <c r="B133" s="103"/>
      <c r="C133" s="39" t="s">
        <v>59</v>
      </c>
      <c r="D133" s="104"/>
      <c r="E133" s="39"/>
      <c r="F133" s="39"/>
      <c r="G133" s="39"/>
      <c r="H133" s="39"/>
      <c r="I133" s="39"/>
      <c r="J133" s="39"/>
      <c r="K133" s="39"/>
      <c r="L133" s="39"/>
      <c r="M133" s="39"/>
      <c r="N133" s="55"/>
    </row>
    <row r="134" spans="2:14" ht="14.1" customHeight="1" x14ac:dyDescent="0.2">
      <c r="B134" s="103"/>
      <c r="C134" s="39" t="s">
        <v>122</v>
      </c>
      <c r="D134" s="104"/>
      <c r="E134" s="39"/>
      <c r="F134" s="39"/>
      <c r="G134" s="39"/>
      <c r="H134" s="39"/>
      <c r="I134" s="39"/>
      <c r="J134" s="39"/>
      <c r="K134" s="39"/>
      <c r="L134" s="39"/>
      <c r="M134" s="39"/>
      <c r="N134" s="55"/>
    </row>
    <row r="135" spans="2:14" ht="14.1" customHeight="1" x14ac:dyDescent="0.2">
      <c r="B135" s="105"/>
      <c r="C135" s="39" t="s">
        <v>123</v>
      </c>
      <c r="D135" s="39"/>
      <c r="E135" s="39"/>
      <c r="F135" s="39"/>
      <c r="G135" s="39"/>
      <c r="H135" s="39"/>
      <c r="I135" s="39"/>
      <c r="J135" s="39"/>
      <c r="K135" s="39"/>
      <c r="L135" s="39"/>
      <c r="M135" s="39"/>
      <c r="N135" s="55"/>
    </row>
    <row r="136" spans="2:14" ht="14.1" customHeight="1" x14ac:dyDescent="0.2">
      <c r="B136" s="105"/>
      <c r="C136" s="39" t="s">
        <v>119</v>
      </c>
      <c r="D136" s="39"/>
      <c r="E136" s="39"/>
      <c r="F136" s="39"/>
      <c r="G136" s="39"/>
      <c r="H136" s="39"/>
      <c r="I136" s="39"/>
      <c r="J136" s="39"/>
      <c r="K136" s="39"/>
      <c r="L136" s="39"/>
      <c r="M136" s="39"/>
      <c r="N136" s="55"/>
    </row>
    <row r="137" spans="2:14" ht="14.1" customHeight="1" x14ac:dyDescent="0.2">
      <c r="B137" s="105"/>
      <c r="C137" s="39" t="s">
        <v>87</v>
      </c>
      <c r="D137" s="39"/>
      <c r="E137" s="39"/>
      <c r="F137" s="39"/>
      <c r="G137" s="39"/>
      <c r="H137" s="39"/>
      <c r="I137" s="39"/>
      <c r="J137" s="39"/>
      <c r="K137" s="39"/>
      <c r="L137" s="39"/>
      <c r="M137" s="39"/>
      <c r="N137" s="55"/>
    </row>
    <row r="138" spans="2:14" ht="14.1" customHeight="1" x14ac:dyDescent="0.2">
      <c r="B138" s="105"/>
      <c r="C138" s="39" t="s">
        <v>88</v>
      </c>
      <c r="D138" s="39"/>
      <c r="E138" s="39"/>
      <c r="F138" s="39"/>
      <c r="G138" s="39"/>
      <c r="H138" s="39"/>
      <c r="I138" s="39"/>
      <c r="J138" s="39"/>
      <c r="K138" s="39"/>
      <c r="L138" s="39"/>
      <c r="M138" s="39"/>
      <c r="N138" s="55"/>
    </row>
    <row r="139" spans="2:14" ht="14.1" customHeight="1" x14ac:dyDescent="0.2">
      <c r="B139" s="105"/>
      <c r="C139" s="39" t="s">
        <v>78</v>
      </c>
      <c r="D139" s="39"/>
      <c r="E139" s="39"/>
      <c r="F139" s="39"/>
      <c r="G139" s="39"/>
      <c r="H139" s="39"/>
      <c r="I139" s="39"/>
      <c r="J139" s="39"/>
      <c r="K139" s="39"/>
      <c r="L139" s="39"/>
      <c r="M139" s="39"/>
      <c r="N139" s="55"/>
    </row>
    <row r="140" spans="2:14" ht="14.1" customHeight="1" x14ac:dyDescent="0.2">
      <c r="B140" s="105"/>
      <c r="C140" s="39" t="s">
        <v>128</v>
      </c>
      <c r="D140" s="39"/>
      <c r="E140" s="39"/>
      <c r="F140" s="39"/>
      <c r="G140" s="39"/>
      <c r="H140" s="39"/>
      <c r="I140" s="39"/>
      <c r="J140" s="39"/>
      <c r="K140" s="39"/>
      <c r="L140" s="39"/>
      <c r="M140" s="39"/>
      <c r="N140" s="55"/>
    </row>
    <row r="141" spans="2:14" ht="14.1" customHeight="1" x14ac:dyDescent="0.2">
      <c r="B141" s="105"/>
      <c r="C141" s="39" t="s">
        <v>124</v>
      </c>
      <c r="D141" s="39"/>
      <c r="E141" s="39"/>
      <c r="F141" s="39"/>
      <c r="G141" s="39"/>
      <c r="H141" s="39"/>
      <c r="I141" s="39"/>
      <c r="J141" s="39"/>
      <c r="K141" s="39"/>
      <c r="L141" s="39"/>
      <c r="M141" s="39"/>
      <c r="N141" s="55"/>
    </row>
    <row r="142" spans="2:14" ht="14.1" customHeight="1" x14ac:dyDescent="0.2">
      <c r="B142" s="105"/>
      <c r="C142" s="39" t="s">
        <v>125</v>
      </c>
      <c r="D142" s="39"/>
      <c r="E142" s="39"/>
      <c r="F142" s="39"/>
      <c r="G142" s="39"/>
      <c r="H142" s="39"/>
      <c r="I142" s="39"/>
      <c r="J142" s="39"/>
      <c r="K142" s="39"/>
      <c r="L142" s="39"/>
      <c r="M142" s="39"/>
      <c r="N142" s="55"/>
    </row>
    <row r="143" spans="2:14" ht="14.1" customHeight="1" x14ac:dyDescent="0.2">
      <c r="B143" s="105"/>
      <c r="C143" s="39" t="s">
        <v>126</v>
      </c>
      <c r="D143" s="39"/>
      <c r="E143" s="39"/>
      <c r="F143" s="39"/>
      <c r="G143" s="39"/>
      <c r="H143" s="39"/>
      <c r="I143" s="39"/>
      <c r="J143" s="39"/>
      <c r="K143" s="39"/>
      <c r="L143" s="39"/>
      <c r="M143" s="39"/>
      <c r="N143" s="55"/>
    </row>
    <row r="144" spans="2:14" ht="14.1" customHeight="1" x14ac:dyDescent="0.2">
      <c r="B144" s="105"/>
      <c r="C144" s="39" t="s">
        <v>115</v>
      </c>
      <c r="D144" s="39"/>
      <c r="E144" s="39"/>
      <c r="F144" s="39"/>
      <c r="G144" s="39"/>
      <c r="H144" s="39"/>
      <c r="I144" s="39"/>
      <c r="J144" s="39"/>
      <c r="K144" s="39"/>
      <c r="L144" s="39"/>
      <c r="M144" s="39"/>
      <c r="N144" s="55"/>
    </row>
    <row r="145" spans="2:14" ht="14.1" customHeight="1" x14ac:dyDescent="0.2">
      <c r="B145" s="105"/>
      <c r="C145" s="39" t="s">
        <v>127</v>
      </c>
      <c r="D145" s="39"/>
      <c r="E145" s="39"/>
      <c r="F145" s="39"/>
      <c r="G145" s="39"/>
      <c r="H145" s="39"/>
      <c r="I145" s="39"/>
      <c r="J145" s="39"/>
      <c r="K145" s="39"/>
      <c r="L145" s="39"/>
      <c r="M145" s="39"/>
      <c r="N145" s="55"/>
    </row>
    <row r="146" spans="2:14" ht="14.1" customHeight="1" x14ac:dyDescent="0.2">
      <c r="B146" s="105"/>
      <c r="C146" s="39" t="s">
        <v>188</v>
      </c>
      <c r="D146" s="39"/>
      <c r="E146" s="39"/>
      <c r="F146" s="39"/>
      <c r="G146" s="39"/>
      <c r="H146" s="39"/>
      <c r="I146" s="39"/>
      <c r="J146" s="39"/>
      <c r="K146" s="39"/>
      <c r="L146" s="39"/>
      <c r="M146" s="39"/>
      <c r="N146" s="55"/>
    </row>
    <row r="147" spans="2:14" ht="14.1" customHeight="1" x14ac:dyDescent="0.2">
      <c r="B147" s="105"/>
      <c r="C147" s="39" t="s">
        <v>121</v>
      </c>
      <c r="D147" s="39"/>
      <c r="E147" s="39"/>
      <c r="F147" s="39"/>
      <c r="G147" s="39"/>
      <c r="H147" s="39"/>
      <c r="I147" s="39"/>
      <c r="J147" s="39"/>
      <c r="K147" s="39"/>
      <c r="L147" s="39"/>
      <c r="M147" s="39"/>
      <c r="N147" s="55"/>
    </row>
    <row r="148" spans="2:14" x14ac:dyDescent="0.2">
      <c r="B148" s="106"/>
      <c r="C148" s="39" t="s">
        <v>134</v>
      </c>
      <c r="N148" s="63"/>
    </row>
    <row r="149" spans="2:14" x14ac:dyDescent="0.2">
      <c r="B149" s="106"/>
      <c r="C149" s="39" t="s">
        <v>130</v>
      </c>
      <c r="N149" s="63"/>
    </row>
    <row r="150" spans="2:14" ht="14.1" customHeight="1" x14ac:dyDescent="0.2">
      <c r="B150" s="105"/>
      <c r="C150" s="39" t="s">
        <v>104</v>
      </c>
      <c r="D150" s="39"/>
      <c r="E150" s="39"/>
      <c r="F150" s="39"/>
      <c r="G150" s="39"/>
      <c r="H150" s="39"/>
      <c r="I150" s="39"/>
      <c r="J150" s="39"/>
      <c r="K150" s="39"/>
      <c r="L150" s="39"/>
      <c r="M150" s="39"/>
      <c r="N150" s="55"/>
    </row>
    <row r="151" spans="2:14" ht="18" customHeight="1" x14ac:dyDescent="0.2">
      <c r="B151" s="105"/>
      <c r="C151" s="39" t="s">
        <v>60</v>
      </c>
      <c r="D151" s="39"/>
      <c r="E151" s="39"/>
      <c r="F151" s="39"/>
      <c r="G151" s="39"/>
      <c r="H151" s="39"/>
      <c r="I151" s="39"/>
      <c r="J151" s="39"/>
      <c r="K151" s="39"/>
      <c r="L151" s="39"/>
      <c r="M151" s="39"/>
      <c r="N151" s="55"/>
    </row>
    <row r="152" spans="2:14" x14ac:dyDescent="0.2">
      <c r="B152" s="106"/>
      <c r="C152" s="39" t="s">
        <v>120</v>
      </c>
      <c r="N152" s="63"/>
    </row>
    <row r="153" spans="2:14" x14ac:dyDescent="0.2">
      <c r="B153" s="106"/>
      <c r="C153" s="39" t="s">
        <v>139</v>
      </c>
      <c r="N153" s="63"/>
    </row>
    <row r="154" spans="2:14" ht="13.8" thickBot="1" x14ac:dyDescent="0.25">
      <c r="B154" s="107"/>
      <c r="C154" s="40" t="s">
        <v>131</v>
      </c>
      <c r="D154" s="61"/>
      <c r="E154" s="61"/>
      <c r="F154" s="61"/>
      <c r="G154" s="61"/>
      <c r="H154" s="61"/>
      <c r="I154" s="61"/>
      <c r="J154" s="61"/>
      <c r="K154" s="61"/>
      <c r="L154" s="61"/>
      <c r="M154" s="61"/>
      <c r="N154" s="62"/>
    </row>
  </sheetData>
  <mergeCells count="28">
    <mergeCell ref="G122:H122"/>
    <mergeCell ref="G125:H125"/>
    <mergeCell ref="G129:H129"/>
    <mergeCell ref="B130:D130"/>
    <mergeCell ref="G116:H116"/>
    <mergeCell ref="G117:H117"/>
    <mergeCell ref="G118:H118"/>
    <mergeCell ref="G119:H119"/>
    <mergeCell ref="B120:D120"/>
    <mergeCell ref="G120:H120"/>
    <mergeCell ref="G115:H115"/>
    <mergeCell ref="G10:H10"/>
    <mergeCell ref="D100:G100"/>
    <mergeCell ref="D101:G101"/>
    <mergeCell ref="G102:H102"/>
    <mergeCell ref="C107:D107"/>
    <mergeCell ref="B110:I110"/>
    <mergeCell ref="B111:D111"/>
    <mergeCell ref="G111:H111"/>
    <mergeCell ref="G112:H112"/>
    <mergeCell ref="G113:H113"/>
    <mergeCell ref="G114:H114"/>
    <mergeCell ref="D9:F9"/>
    <mergeCell ref="D4:G4"/>
    <mergeCell ref="D5:G5"/>
    <mergeCell ref="D6:G6"/>
    <mergeCell ref="D7:F7"/>
    <mergeCell ref="D8:F8"/>
  </mergeCells>
  <phoneticPr fontId="23"/>
  <conditionalFormatting sqref="O11:O95 O103:O109">
    <cfRule type="expression" dxfId="6"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B1:AC156"/>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294</v>
      </c>
      <c r="L5" s="29" t="str">
        <f>K5</f>
        <v>2022.7.5</v>
      </c>
      <c r="M5" s="29" t="str">
        <f>K5</f>
        <v>2022.7.5</v>
      </c>
      <c r="N5" s="113" t="str">
        <f>K5</f>
        <v>2022.7.5</v>
      </c>
    </row>
    <row r="6" spans="2:24" ht="18" customHeight="1" x14ac:dyDescent="0.2">
      <c r="B6" s="68"/>
      <c r="C6" s="123"/>
      <c r="D6" s="149" t="s">
        <v>3</v>
      </c>
      <c r="E6" s="149"/>
      <c r="F6" s="149"/>
      <c r="G6" s="149"/>
      <c r="H6" s="123"/>
      <c r="I6" s="123"/>
      <c r="J6" s="69"/>
      <c r="K6" s="108">
        <v>0.46249999999999997</v>
      </c>
      <c r="L6" s="108">
        <v>0.40763888888888888</v>
      </c>
      <c r="M6" s="108">
        <v>0.38541666666666669</v>
      </c>
      <c r="N6" s="109">
        <v>0.50208333333333333</v>
      </c>
    </row>
    <row r="7" spans="2:24" ht="18" customHeight="1" x14ac:dyDescent="0.2">
      <c r="B7" s="68"/>
      <c r="C7" s="123"/>
      <c r="D7" s="149" t="s">
        <v>4</v>
      </c>
      <c r="E7" s="150"/>
      <c r="F7" s="150"/>
      <c r="G7" s="70" t="s">
        <v>5</v>
      </c>
      <c r="H7" s="123"/>
      <c r="I7" s="123"/>
      <c r="J7" s="69"/>
      <c r="K7" s="110">
        <v>2.68</v>
      </c>
      <c r="L7" s="110">
        <v>1.54</v>
      </c>
      <c r="M7" s="110">
        <v>1.6</v>
      </c>
      <c r="N7" s="111">
        <v>1.78</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249</v>
      </c>
      <c r="G11" s="123"/>
      <c r="H11" s="123"/>
      <c r="I11" s="123"/>
      <c r="J11" s="123"/>
      <c r="K11" s="20"/>
      <c r="L11" s="20" t="s">
        <v>149</v>
      </c>
      <c r="M11" s="20" t="s">
        <v>149</v>
      </c>
      <c r="N11" s="21" t="s">
        <v>149</v>
      </c>
      <c r="P11" t="s">
        <v>14</v>
      </c>
      <c r="Q11">
        <f t="shared" ref="Q11:T13" si="0">IF(K11="",0,VALUE(MID(K11,2,LEN(K11)-2)))</f>
        <v>0</v>
      </c>
      <c r="R11" t="e">
        <f t="shared" si="0"/>
        <v>#VALUE!</v>
      </c>
      <c r="S11" t="e">
        <f t="shared" si="0"/>
        <v>#VALUE!</v>
      </c>
      <c r="T11" t="e">
        <f t="shared" si="0"/>
        <v>#VALUE!</v>
      </c>
      <c r="U11">
        <f t="shared" ref="U11:X23" si="1">IF(K11="＋",0,IF(K11="(＋)",0,ABS(K11)))</f>
        <v>0</v>
      </c>
      <c r="V11">
        <f t="shared" si="1"/>
        <v>0</v>
      </c>
      <c r="W11">
        <f t="shared" si="1"/>
        <v>0</v>
      </c>
      <c r="X11">
        <f t="shared" si="1"/>
        <v>0</v>
      </c>
    </row>
    <row r="12" spans="2:24" ht="13.5" customHeight="1" x14ac:dyDescent="0.2">
      <c r="B12" s="1">
        <f>B11+1</f>
        <v>2</v>
      </c>
      <c r="C12" s="3"/>
      <c r="D12" s="6"/>
      <c r="E12" s="123"/>
      <c r="F12" s="123" t="s">
        <v>191</v>
      </c>
      <c r="G12" s="123"/>
      <c r="H12" s="123"/>
      <c r="I12" s="123"/>
      <c r="J12" s="123"/>
      <c r="K12" s="20" t="s">
        <v>237</v>
      </c>
      <c r="L12" s="20" t="s">
        <v>150</v>
      </c>
      <c r="M12" s="20" t="s">
        <v>232</v>
      </c>
      <c r="N12" s="21" t="s">
        <v>233</v>
      </c>
      <c r="P12" t="s">
        <v>14</v>
      </c>
      <c r="Q12">
        <f>IF(K12="",0,VALUE(MID(K12,2,LEN(K12)-2)))</f>
        <v>175</v>
      </c>
      <c r="R12">
        <f t="shared" si="0"/>
        <v>50</v>
      </c>
      <c r="S12">
        <f t="shared" si="0"/>
        <v>75</v>
      </c>
      <c r="T12">
        <f t="shared" si="0"/>
        <v>200</v>
      </c>
      <c r="U12">
        <f>IF(K12="＋",0,IF(K12="(＋)",0,ABS(K12)))</f>
        <v>175</v>
      </c>
      <c r="V12">
        <f t="shared" si="1"/>
        <v>50</v>
      </c>
      <c r="W12">
        <f t="shared" si="1"/>
        <v>75</v>
      </c>
      <c r="X12">
        <f t="shared" si="1"/>
        <v>200</v>
      </c>
    </row>
    <row r="13" spans="2:24" ht="13.5" customHeight="1" x14ac:dyDescent="0.2">
      <c r="B13" s="1">
        <f t="shared" ref="B13:B76" si="2">B12+1</f>
        <v>3</v>
      </c>
      <c r="C13" s="3"/>
      <c r="D13" s="6"/>
      <c r="E13" s="123"/>
      <c r="F13" s="123" t="s">
        <v>295</v>
      </c>
      <c r="G13" s="123"/>
      <c r="H13" s="123"/>
      <c r="I13" s="123"/>
      <c r="J13" s="123"/>
      <c r="K13" s="20" t="s">
        <v>151</v>
      </c>
      <c r="L13" s="20" t="s">
        <v>149</v>
      </c>
      <c r="M13" s="20" t="s">
        <v>151</v>
      </c>
      <c r="N13" s="21" t="s">
        <v>149</v>
      </c>
      <c r="P13" t="s">
        <v>14</v>
      </c>
      <c r="Q13">
        <f>IF(K13="",0,VALUE(MID(K13,2,LEN(K13)-2)))</f>
        <v>25</v>
      </c>
      <c r="R13" t="e">
        <f t="shared" si="0"/>
        <v>#VALUE!</v>
      </c>
      <c r="S13">
        <f t="shared" si="0"/>
        <v>25</v>
      </c>
      <c r="T13" t="e">
        <f t="shared" si="0"/>
        <v>#VALUE!</v>
      </c>
      <c r="U13">
        <f t="shared" si="1"/>
        <v>25</v>
      </c>
      <c r="V13">
        <f t="shared" si="1"/>
        <v>0</v>
      </c>
      <c r="W13">
        <f t="shared" si="1"/>
        <v>25</v>
      </c>
      <c r="X13">
        <f t="shared" si="1"/>
        <v>0</v>
      </c>
    </row>
    <row r="14" spans="2:24" ht="13.95" customHeight="1" x14ac:dyDescent="0.2">
      <c r="B14" s="1">
        <f t="shared" si="2"/>
        <v>4</v>
      </c>
      <c r="C14" s="3"/>
      <c r="D14" s="6"/>
      <c r="E14" s="123"/>
      <c r="F14" s="123" t="s">
        <v>197</v>
      </c>
      <c r="G14" s="123"/>
      <c r="H14" s="123"/>
      <c r="I14" s="123"/>
      <c r="J14" s="123"/>
      <c r="K14" s="20" t="s">
        <v>240</v>
      </c>
      <c r="L14" s="20" t="s">
        <v>151</v>
      </c>
      <c r="M14" s="20" t="s">
        <v>150</v>
      </c>
      <c r="N14" s="21" t="s">
        <v>253</v>
      </c>
      <c r="P14" s="81" t="s">
        <v>15</v>
      </c>
      <c r="Q14" t="str">
        <f>K14</f>
        <v>(250)</v>
      </c>
      <c r="R14" t="str">
        <f>L14</f>
        <v>(25)</v>
      </c>
      <c r="S14" t="str">
        <f>M14</f>
        <v>(50)</v>
      </c>
      <c r="T14" t="str">
        <f>N14</f>
        <v>(100)</v>
      </c>
      <c r="U14">
        <f t="shared" si="1"/>
        <v>250</v>
      </c>
      <c r="V14">
        <f>IF(L14="＋",0,IF(L14="(＋)",0,ABS(L14)))</f>
        <v>25</v>
      </c>
      <c r="W14">
        <f t="shared" si="1"/>
        <v>50</v>
      </c>
      <c r="X14">
        <f t="shared" si="1"/>
        <v>100</v>
      </c>
    </row>
    <row r="15" spans="2:24" ht="13.95" customHeight="1" x14ac:dyDescent="0.2">
      <c r="B15" s="1">
        <f t="shared" si="2"/>
        <v>5</v>
      </c>
      <c r="C15" s="3"/>
      <c r="D15" s="6"/>
      <c r="E15" s="123"/>
      <c r="F15" s="123" t="s">
        <v>202</v>
      </c>
      <c r="G15" s="123"/>
      <c r="H15" s="123"/>
      <c r="I15" s="123"/>
      <c r="J15" s="123"/>
      <c r="K15" s="20" t="s">
        <v>296</v>
      </c>
      <c r="L15" s="20" t="s">
        <v>297</v>
      </c>
      <c r="M15" s="20" t="s">
        <v>257</v>
      </c>
      <c r="N15" s="21" t="s">
        <v>298</v>
      </c>
      <c r="P15" t="s">
        <v>14</v>
      </c>
      <c r="Q15">
        <f>IF(K15="",0,VALUE(MID(K15,2,LEN(K15)-2)))</f>
        <v>500</v>
      </c>
      <c r="R15">
        <f>IF(L15="",0,VALUE(MID(L15,2,LEN(L15)-2)))</f>
        <v>63</v>
      </c>
      <c r="S15">
        <f>IF(M15="",0,VALUE(MID(M15,2,LEN(M15)-2)))</f>
        <v>0</v>
      </c>
      <c r="T15">
        <f>IF(N15="",0,VALUE(MID(N15,2,LEN(N15)-2)))</f>
        <v>87</v>
      </c>
      <c r="U15">
        <f>IF(K15="＋",0,IF(K15="(＋)",0,ABS(K15)))</f>
        <v>15000</v>
      </c>
      <c r="V15">
        <f>IF(L15="＋",0,IF(L15="(＋)",0,ABS(L15)))</f>
        <v>1630</v>
      </c>
      <c r="W15">
        <f>IF(M15="＋",0,IF(M15="(＋)",0,ABS(M15)))</f>
        <v>900</v>
      </c>
      <c r="X15">
        <f>IF(N15="＋",0,IF(N15="(＋)",0,ABS(N15)))</f>
        <v>6875</v>
      </c>
    </row>
    <row r="16" spans="2:24" ht="13.5" customHeight="1" x14ac:dyDescent="0.2">
      <c r="B16" s="1">
        <f t="shared" si="2"/>
        <v>6</v>
      </c>
      <c r="C16" s="3"/>
      <c r="D16" s="6"/>
      <c r="E16" s="123"/>
      <c r="F16" s="123" t="s">
        <v>204</v>
      </c>
      <c r="G16" s="123"/>
      <c r="H16" s="123"/>
      <c r="I16" s="123"/>
      <c r="J16" s="123"/>
      <c r="K16" s="20" t="s">
        <v>148</v>
      </c>
      <c r="L16" s="20" t="s">
        <v>299</v>
      </c>
      <c r="M16" s="20" t="s">
        <v>300</v>
      </c>
      <c r="N16" s="21" t="s">
        <v>301</v>
      </c>
      <c r="P16" t="s">
        <v>14</v>
      </c>
      <c r="Q16" t="e">
        <f t="shared" ref="Q16:T19" si="3">IF(K16="",0,VALUE(MID(K16,2,LEN(K16)-2)))</f>
        <v>#VALUE!</v>
      </c>
      <c r="R16">
        <f t="shared" si="3"/>
        <v>2</v>
      </c>
      <c r="S16">
        <f t="shared" si="3"/>
        <v>0</v>
      </c>
      <c r="T16">
        <f t="shared" si="3"/>
        <v>20</v>
      </c>
      <c r="U16">
        <f t="shared" si="1"/>
        <v>0</v>
      </c>
      <c r="V16">
        <f t="shared" si="1"/>
        <v>220</v>
      </c>
      <c r="W16">
        <f t="shared" si="1"/>
        <v>800</v>
      </c>
      <c r="X16">
        <f t="shared" si="1"/>
        <v>1200</v>
      </c>
    </row>
    <row r="17" spans="2:24" ht="13.95" customHeight="1" x14ac:dyDescent="0.2">
      <c r="B17" s="1">
        <f t="shared" si="2"/>
        <v>7</v>
      </c>
      <c r="C17" s="3"/>
      <c r="D17" s="6"/>
      <c r="E17" s="123"/>
      <c r="F17" s="123" t="s">
        <v>140</v>
      </c>
      <c r="G17" s="123"/>
      <c r="H17" s="123"/>
      <c r="I17" s="123"/>
      <c r="J17" s="123"/>
      <c r="K17" s="20" t="s">
        <v>150</v>
      </c>
      <c r="L17" s="20"/>
      <c r="M17" s="20" t="s">
        <v>151</v>
      </c>
      <c r="N17" s="21" t="s">
        <v>253</v>
      </c>
      <c r="P17" t="s">
        <v>14</v>
      </c>
      <c r="Q17">
        <f t="shared" si="3"/>
        <v>50</v>
      </c>
      <c r="R17">
        <f t="shared" si="3"/>
        <v>0</v>
      </c>
      <c r="S17">
        <f t="shared" si="3"/>
        <v>25</v>
      </c>
      <c r="T17">
        <f t="shared" si="3"/>
        <v>100</v>
      </c>
      <c r="U17">
        <f t="shared" si="1"/>
        <v>50</v>
      </c>
      <c r="V17">
        <f t="shared" si="1"/>
        <v>0</v>
      </c>
      <c r="W17">
        <f t="shared" si="1"/>
        <v>25</v>
      </c>
      <c r="X17">
        <f t="shared" si="1"/>
        <v>100</v>
      </c>
    </row>
    <row r="18" spans="2:24" ht="13.5" customHeight="1" x14ac:dyDescent="0.2">
      <c r="B18" s="1">
        <f t="shared" si="2"/>
        <v>8</v>
      </c>
      <c r="C18" s="3"/>
      <c r="D18" s="6"/>
      <c r="E18" s="123"/>
      <c r="F18" s="123" t="s">
        <v>208</v>
      </c>
      <c r="G18" s="123"/>
      <c r="H18" s="123"/>
      <c r="I18" s="123"/>
      <c r="J18" s="123"/>
      <c r="K18" s="20"/>
      <c r="L18" s="20"/>
      <c r="M18" s="20"/>
      <c r="N18" s="21" t="s">
        <v>150</v>
      </c>
      <c r="Q18">
        <f t="shared" si="3"/>
        <v>0</v>
      </c>
      <c r="R18">
        <f t="shared" si="3"/>
        <v>0</v>
      </c>
      <c r="S18">
        <f t="shared" si="3"/>
        <v>0</v>
      </c>
      <c r="T18">
        <f t="shared" si="3"/>
        <v>50</v>
      </c>
      <c r="U18">
        <f t="shared" si="1"/>
        <v>0</v>
      </c>
      <c r="V18">
        <f t="shared" si="1"/>
        <v>0</v>
      </c>
      <c r="W18">
        <f t="shared" si="1"/>
        <v>0</v>
      </c>
      <c r="X18">
        <f t="shared" si="1"/>
        <v>50</v>
      </c>
    </row>
    <row r="19" spans="2:24" ht="13.5" customHeight="1" x14ac:dyDescent="0.2">
      <c r="B19" s="1">
        <f t="shared" si="2"/>
        <v>9</v>
      </c>
      <c r="C19" s="3"/>
      <c r="D19" s="6"/>
      <c r="E19" s="123"/>
      <c r="F19" s="123" t="s">
        <v>302</v>
      </c>
      <c r="G19" s="131"/>
      <c r="H19" s="123"/>
      <c r="I19" s="123"/>
      <c r="J19" s="123"/>
      <c r="K19" s="20"/>
      <c r="L19" s="20" t="s">
        <v>151</v>
      </c>
      <c r="M19" s="20" t="s">
        <v>253</v>
      </c>
      <c r="N19" s="21" t="s">
        <v>149</v>
      </c>
      <c r="Q19">
        <f t="shared" si="3"/>
        <v>0</v>
      </c>
      <c r="R19">
        <f>IF(L19="",0,VALUE(MID(L19,2,LEN(L19)-2)))</f>
        <v>25</v>
      </c>
      <c r="S19">
        <f>IF(M19="",0,VALUE(MID(M19,2,LEN(M19)-2)))</f>
        <v>100</v>
      </c>
      <c r="T19" t="e">
        <f>IF(N19="",0,VALUE(MID(N19,2,LEN(N19)-2)))</f>
        <v>#VALUE!</v>
      </c>
      <c r="U19">
        <f>IF(K19="＋",0,IF(K19="(＋)",0,ABS(K19)))</f>
        <v>0</v>
      </c>
      <c r="V19">
        <f>IF(L19="＋",0,IF(L19="(＋)",0,ABS(L19)))</f>
        <v>25</v>
      </c>
      <c r="W19">
        <f>IF(M19="＋",0,IF(M19="(＋)",0,ABS(M19)))</f>
        <v>100</v>
      </c>
      <c r="X19">
        <f>IF(N19="＋",0,IF(N19="(＋)",0,ABS(N19)))</f>
        <v>0</v>
      </c>
    </row>
    <row r="20" spans="2:24" ht="13.5" customHeight="1" x14ac:dyDescent="0.2">
      <c r="B20" s="1">
        <f t="shared" si="2"/>
        <v>10</v>
      </c>
      <c r="C20" s="3"/>
      <c r="D20" s="6"/>
      <c r="E20" s="123"/>
      <c r="F20" s="123" t="s">
        <v>303</v>
      </c>
      <c r="G20" s="123"/>
      <c r="H20" s="123"/>
      <c r="I20" s="123"/>
      <c r="J20" s="123"/>
      <c r="K20" s="20"/>
      <c r="L20" s="20" t="s">
        <v>149</v>
      </c>
      <c r="M20" s="20"/>
      <c r="N20" s="21" t="s">
        <v>149</v>
      </c>
      <c r="T20" t="e">
        <f>IF(N20="",0,VALUE(MID(N20,2,LEN(N20)-2)))</f>
        <v>#VALUE!</v>
      </c>
      <c r="U20">
        <f t="shared" si="1"/>
        <v>0</v>
      </c>
      <c r="V20">
        <f t="shared" si="1"/>
        <v>0</v>
      </c>
      <c r="W20">
        <f t="shared" si="1"/>
        <v>0</v>
      </c>
      <c r="X20">
        <f t="shared" si="1"/>
        <v>0</v>
      </c>
    </row>
    <row r="21" spans="2:24" ht="13.95" customHeight="1" x14ac:dyDescent="0.2">
      <c r="B21" s="1">
        <f t="shared" si="2"/>
        <v>11</v>
      </c>
      <c r="C21" s="3"/>
      <c r="D21" s="6"/>
      <c r="E21" s="123"/>
      <c r="F21" s="123" t="s">
        <v>116</v>
      </c>
      <c r="G21" s="123"/>
      <c r="H21" s="123"/>
      <c r="I21" s="123"/>
      <c r="J21" s="123"/>
      <c r="K21" s="20" t="s">
        <v>149</v>
      </c>
      <c r="L21" s="20" t="s">
        <v>304</v>
      </c>
      <c r="M21" s="20" t="s">
        <v>286</v>
      </c>
      <c r="N21" s="21" t="s">
        <v>167</v>
      </c>
      <c r="P21" s="81" t="s">
        <v>15</v>
      </c>
      <c r="Q21" t="str">
        <f>K21</f>
        <v>(＋)</v>
      </c>
      <c r="R21" t="str">
        <f>L21</f>
        <v>(140)</v>
      </c>
      <c r="S21" t="str">
        <f>M21</f>
        <v>(150)</v>
      </c>
      <c r="T21" t="str">
        <f>N21</f>
        <v>(125)</v>
      </c>
      <c r="U21">
        <f t="shared" si="1"/>
        <v>0</v>
      </c>
      <c r="V21">
        <f t="shared" si="1"/>
        <v>140</v>
      </c>
      <c r="W21">
        <f t="shared" si="1"/>
        <v>150</v>
      </c>
      <c r="X21">
        <f t="shared" si="1"/>
        <v>125</v>
      </c>
    </row>
    <row r="22" spans="2:24" ht="13.5" customHeight="1" x14ac:dyDescent="0.2">
      <c r="B22" s="1">
        <f t="shared" si="2"/>
        <v>12</v>
      </c>
      <c r="C22" s="3"/>
      <c r="D22" s="6"/>
      <c r="E22" s="123"/>
      <c r="F22" s="123" t="s">
        <v>109</v>
      </c>
      <c r="G22" s="123"/>
      <c r="H22" s="123"/>
      <c r="I22" s="123"/>
      <c r="J22" s="123"/>
      <c r="K22" s="20" t="s">
        <v>305</v>
      </c>
      <c r="L22" s="20" t="s">
        <v>240</v>
      </c>
      <c r="M22" s="20" t="s">
        <v>240</v>
      </c>
      <c r="N22" s="21" t="s">
        <v>306</v>
      </c>
      <c r="U22">
        <f t="shared" si="1"/>
        <v>650</v>
      </c>
      <c r="V22">
        <f t="shared" si="1"/>
        <v>250</v>
      </c>
      <c r="W22">
        <f t="shared" si="1"/>
        <v>250</v>
      </c>
      <c r="X22">
        <f t="shared" si="1"/>
        <v>575</v>
      </c>
    </row>
    <row r="23" spans="2:24" ht="13.5" customHeight="1" x14ac:dyDescent="0.2">
      <c r="B23" s="1">
        <f t="shared" si="2"/>
        <v>13</v>
      </c>
      <c r="C23" s="3"/>
      <c r="D23" s="6"/>
      <c r="E23" s="123"/>
      <c r="F23" s="123" t="s">
        <v>108</v>
      </c>
      <c r="G23" s="123"/>
      <c r="H23" s="123"/>
      <c r="I23" s="123"/>
      <c r="J23" s="123"/>
      <c r="K23" s="20" t="s">
        <v>286</v>
      </c>
      <c r="L23" s="20" t="s">
        <v>151</v>
      </c>
      <c r="M23" s="20" t="s">
        <v>151</v>
      </c>
      <c r="N23" s="21" t="s">
        <v>251</v>
      </c>
      <c r="P23" t="s">
        <v>14</v>
      </c>
      <c r="Q23">
        <f t="shared" ref="Q23:T23" si="4">IF(K23="",0,VALUE(MID(K23,2,LEN(K23)-2)))</f>
        <v>150</v>
      </c>
      <c r="R23" t="e">
        <f>IF(#REF!="",0,VALUE(MID(#REF!,2,LEN(#REF!)-2)))</f>
        <v>#REF!</v>
      </c>
      <c r="S23">
        <f t="shared" si="4"/>
        <v>25</v>
      </c>
      <c r="T23">
        <f t="shared" si="4"/>
        <v>400</v>
      </c>
      <c r="U23">
        <f t="shared" si="1"/>
        <v>150</v>
      </c>
      <c r="V23">
        <f t="shared" si="1"/>
        <v>25</v>
      </c>
      <c r="W23">
        <f t="shared" si="1"/>
        <v>25</v>
      </c>
      <c r="X23">
        <f t="shared" si="1"/>
        <v>400</v>
      </c>
    </row>
    <row r="24" spans="2:24" ht="13.5" customHeight="1" x14ac:dyDescent="0.2">
      <c r="B24" s="1">
        <f t="shared" si="2"/>
        <v>14</v>
      </c>
      <c r="C24" s="2" t="s">
        <v>24</v>
      </c>
      <c r="D24" s="2" t="s">
        <v>25</v>
      </c>
      <c r="E24" s="123"/>
      <c r="F24" s="123" t="s">
        <v>107</v>
      </c>
      <c r="G24" s="123"/>
      <c r="H24" s="123"/>
      <c r="I24" s="123"/>
      <c r="J24" s="123"/>
      <c r="K24" s="24">
        <v>100</v>
      </c>
      <c r="L24" s="24">
        <v>150</v>
      </c>
      <c r="M24" s="24">
        <v>375</v>
      </c>
      <c r="N24" s="115">
        <v>175</v>
      </c>
      <c r="P24" s="81"/>
    </row>
    <row r="25" spans="2:24" ht="13.5" customHeight="1" x14ac:dyDescent="0.2">
      <c r="B25" s="1">
        <f t="shared" si="2"/>
        <v>15</v>
      </c>
      <c r="C25" s="2" t="s">
        <v>26</v>
      </c>
      <c r="D25" s="2" t="s">
        <v>27</v>
      </c>
      <c r="E25" s="123"/>
      <c r="F25" s="123" t="s">
        <v>307</v>
      </c>
      <c r="G25" s="123"/>
      <c r="H25" s="123"/>
      <c r="I25" s="123"/>
      <c r="J25" s="123"/>
      <c r="K25" s="24"/>
      <c r="L25" s="24"/>
      <c r="M25" s="24" t="s">
        <v>148</v>
      </c>
      <c r="N25" s="115"/>
      <c r="P25" s="81"/>
    </row>
    <row r="26" spans="2:24" ht="13.5" customHeight="1" x14ac:dyDescent="0.2">
      <c r="B26" s="1">
        <f t="shared" si="2"/>
        <v>16</v>
      </c>
      <c r="C26" s="7"/>
      <c r="D26" s="7"/>
      <c r="E26" s="123"/>
      <c r="F26" s="123" t="s">
        <v>95</v>
      </c>
      <c r="G26" s="123"/>
      <c r="H26" s="123"/>
      <c r="I26" s="123"/>
      <c r="J26" s="123"/>
      <c r="K26" s="24" t="s">
        <v>148</v>
      </c>
      <c r="L26" s="24" t="s">
        <v>148</v>
      </c>
      <c r="M26" s="24">
        <v>25</v>
      </c>
      <c r="N26" s="115">
        <v>25</v>
      </c>
      <c r="P26" s="81"/>
    </row>
    <row r="27" spans="2:24" ht="14.85" customHeight="1" x14ac:dyDescent="0.2">
      <c r="B27" s="1">
        <f t="shared" si="2"/>
        <v>17</v>
      </c>
      <c r="C27" s="2" t="s">
        <v>85</v>
      </c>
      <c r="D27" s="2" t="s">
        <v>16</v>
      </c>
      <c r="E27" s="123"/>
      <c r="F27" s="123" t="s">
        <v>137</v>
      </c>
      <c r="G27" s="123"/>
      <c r="H27" s="123"/>
      <c r="I27" s="123"/>
      <c r="J27" s="123"/>
      <c r="K27" s="24">
        <v>25</v>
      </c>
      <c r="L27" s="24" t="s">
        <v>148</v>
      </c>
      <c r="M27" s="24" t="s">
        <v>148</v>
      </c>
      <c r="N27" s="115" t="s">
        <v>148</v>
      </c>
    </row>
    <row r="28" spans="2:24" ht="13.5" customHeight="1" x14ac:dyDescent="0.2">
      <c r="B28" s="1">
        <f t="shared" si="2"/>
        <v>18</v>
      </c>
      <c r="C28" s="6"/>
      <c r="D28" s="8" t="s">
        <v>210</v>
      </c>
      <c r="E28" s="123"/>
      <c r="F28" s="123" t="s">
        <v>211</v>
      </c>
      <c r="G28" s="123"/>
      <c r="H28" s="123"/>
      <c r="I28" s="123"/>
      <c r="J28" s="123"/>
      <c r="K28" s="24">
        <v>7</v>
      </c>
      <c r="L28" s="24">
        <v>1</v>
      </c>
      <c r="M28" s="24">
        <v>2</v>
      </c>
      <c r="N28" s="115">
        <v>2</v>
      </c>
      <c r="U28">
        <f>COUNTA(K28)</f>
        <v>1</v>
      </c>
      <c r="V28">
        <f>COUNTA(L28)</f>
        <v>1</v>
      </c>
      <c r="W28">
        <f>COUNTA(M28)</f>
        <v>1</v>
      </c>
      <c r="X28">
        <f>COUNTA(N28)</f>
        <v>1</v>
      </c>
    </row>
    <row r="29" spans="2:24" ht="13.95" customHeight="1" x14ac:dyDescent="0.2">
      <c r="B29" s="1">
        <f t="shared" si="2"/>
        <v>19</v>
      </c>
      <c r="C29" s="6"/>
      <c r="D29" s="2" t="s">
        <v>17</v>
      </c>
      <c r="E29" s="123"/>
      <c r="F29" s="123" t="s">
        <v>212</v>
      </c>
      <c r="G29" s="123"/>
      <c r="H29" s="123"/>
      <c r="I29" s="123"/>
      <c r="J29" s="123"/>
      <c r="K29" s="24">
        <v>75</v>
      </c>
      <c r="L29" s="24" t="s">
        <v>148</v>
      </c>
      <c r="M29" s="24">
        <v>25</v>
      </c>
      <c r="N29" s="115">
        <v>75</v>
      </c>
    </row>
    <row r="30" spans="2:24" ht="13.5" customHeight="1" x14ac:dyDescent="0.2">
      <c r="B30" s="1">
        <f t="shared" si="2"/>
        <v>20</v>
      </c>
      <c r="C30" s="6"/>
      <c r="D30" s="6"/>
      <c r="E30" s="123"/>
      <c r="F30" s="123" t="s">
        <v>96</v>
      </c>
      <c r="G30" s="123"/>
      <c r="H30" s="123"/>
      <c r="I30" s="123"/>
      <c r="J30" s="123"/>
      <c r="K30" s="24">
        <v>250</v>
      </c>
      <c r="L30" s="24">
        <v>6650</v>
      </c>
      <c r="M30" s="24">
        <v>7100</v>
      </c>
      <c r="N30" s="115">
        <v>12625</v>
      </c>
    </row>
    <row r="31" spans="2:24" ht="13.5" customHeight="1" x14ac:dyDescent="0.2">
      <c r="B31" s="1">
        <f t="shared" si="2"/>
        <v>21</v>
      </c>
      <c r="C31" s="6"/>
      <c r="D31" s="6"/>
      <c r="E31" s="123"/>
      <c r="F31" s="123" t="s">
        <v>106</v>
      </c>
      <c r="G31" s="123"/>
      <c r="H31" s="123"/>
      <c r="I31" s="123"/>
      <c r="J31" s="123"/>
      <c r="K31" s="24">
        <v>425</v>
      </c>
      <c r="L31" s="24">
        <v>75</v>
      </c>
      <c r="M31" s="24">
        <v>75</v>
      </c>
      <c r="N31" s="115">
        <v>275</v>
      </c>
    </row>
    <row r="32" spans="2:24" ht="13.95" customHeight="1" x14ac:dyDescent="0.2">
      <c r="B32" s="1">
        <f t="shared" si="2"/>
        <v>22</v>
      </c>
      <c r="C32" s="6"/>
      <c r="D32" s="6"/>
      <c r="E32" s="123"/>
      <c r="F32" s="123" t="s">
        <v>97</v>
      </c>
      <c r="G32" s="123"/>
      <c r="H32" s="123"/>
      <c r="I32" s="123"/>
      <c r="J32" s="123"/>
      <c r="K32" s="24">
        <v>1700</v>
      </c>
      <c r="L32" s="24">
        <v>12500</v>
      </c>
      <c r="M32" s="24">
        <v>11600</v>
      </c>
      <c r="N32" s="115">
        <v>2050</v>
      </c>
    </row>
    <row r="33" spans="2:25" ht="13.95" customHeight="1" x14ac:dyDescent="0.2">
      <c r="B33" s="1">
        <f t="shared" si="2"/>
        <v>23</v>
      </c>
      <c r="C33" s="6"/>
      <c r="D33" s="6"/>
      <c r="E33" s="123"/>
      <c r="F33" s="123" t="s">
        <v>289</v>
      </c>
      <c r="G33" s="123"/>
      <c r="H33" s="123"/>
      <c r="I33" s="123"/>
      <c r="J33" s="123"/>
      <c r="K33" s="24" t="s">
        <v>148</v>
      </c>
      <c r="L33" s="24"/>
      <c r="M33" s="24"/>
      <c r="N33" s="115"/>
    </row>
    <row r="34" spans="2:25" ht="13.5" customHeight="1" x14ac:dyDescent="0.2">
      <c r="B34" s="1">
        <f t="shared" si="2"/>
        <v>24</v>
      </c>
      <c r="C34" s="6"/>
      <c r="D34" s="6"/>
      <c r="E34" s="123"/>
      <c r="F34" s="123" t="s">
        <v>18</v>
      </c>
      <c r="G34" s="123"/>
      <c r="H34" s="123"/>
      <c r="I34" s="123"/>
      <c r="J34" s="123"/>
      <c r="K34" s="24">
        <v>350</v>
      </c>
      <c r="L34" s="24">
        <v>500</v>
      </c>
      <c r="M34" s="24">
        <v>400</v>
      </c>
      <c r="N34" s="115">
        <v>850</v>
      </c>
    </row>
    <row r="35" spans="2:25" ht="13.5" customHeight="1" x14ac:dyDescent="0.2">
      <c r="B35" s="1">
        <f t="shared" si="2"/>
        <v>25</v>
      </c>
      <c r="C35" s="6"/>
      <c r="D35" s="6"/>
      <c r="E35" s="123"/>
      <c r="F35" s="123" t="s">
        <v>98</v>
      </c>
      <c r="G35" s="123"/>
      <c r="H35" s="123"/>
      <c r="I35" s="123"/>
      <c r="J35" s="123"/>
      <c r="K35" s="24">
        <v>300</v>
      </c>
      <c r="L35" s="24">
        <v>150</v>
      </c>
      <c r="M35" s="24">
        <v>100</v>
      </c>
      <c r="N35" s="115">
        <v>100</v>
      </c>
    </row>
    <row r="36" spans="2:25" ht="13.5" customHeight="1" x14ac:dyDescent="0.2">
      <c r="B36" s="1">
        <f t="shared" si="2"/>
        <v>26</v>
      </c>
      <c r="C36" s="6"/>
      <c r="D36" s="6"/>
      <c r="E36" s="123"/>
      <c r="F36" s="123" t="s">
        <v>99</v>
      </c>
      <c r="G36" s="123"/>
      <c r="H36" s="123"/>
      <c r="I36" s="123"/>
      <c r="J36" s="123"/>
      <c r="K36" s="24">
        <v>100</v>
      </c>
      <c r="L36" s="24">
        <v>50</v>
      </c>
      <c r="M36" s="24">
        <v>150</v>
      </c>
      <c r="N36" s="115">
        <v>200</v>
      </c>
    </row>
    <row r="37" spans="2:25" ht="13.95" customHeight="1" x14ac:dyDescent="0.2">
      <c r="B37" s="1">
        <f t="shared" si="2"/>
        <v>27</v>
      </c>
      <c r="C37" s="6"/>
      <c r="D37" s="6"/>
      <c r="E37" s="123"/>
      <c r="F37" s="123" t="s">
        <v>19</v>
      </c>
      <c r="G37" s="123"/>
      <c r="H37" s="123"/>
      <c r="I37" s="123"/>
      <c r="J37" s="123"/>
      <c r="K37" s="24">
        <v>650</v>
      </c>
      <c r="L37" s="24"/>
      <c r="M37" s="24"/>
      <c r="N37" s="115"/>
    </row>
    <row r="38" spans="2:25" ht="13.5" customHeight="1" x14ac:dyDescent="0.2">
      <c r="B38" s="1">
        <f t="shared" si="2"/>
        <v>28</v>
      </c>
      <c r="C38" s="6"/>
      <c r="D38" s="6"/>
      <c r="E38" s="123"/>
      <c r="F38" s="123" t="s">
        <v>118</v>
      </c>
      <c r="G38" s="123"/>
      <c r="H38" s="123"/>
      <c r="I38" s="123"/>
      <c r="J38" s="123"/>
      <c r="K38" s="24" t="s">
        <v>148</v>
      </c>
      <c r="L38" s="24">
        <v>50</v>
      </c>
      <c r="M38" s="24">
        <v>75</v>
      </c>
      <c r="N38" s="115">
        <v>125</v>
      </c>
    </row>
    <row r="39" spans="2:25" ht="13.95" customHeight="1" x14ac:dyDescent="0.2">
      <c r="B39" s="1">
        <f t="shared" si="2"/>
        <v>29</v>
      </c>
      <c r="C39" s="6"/>
      <c r="D39" s="6"/>
      <c r="E39" s="123"/>
      <c r="F39" s="123" t="s">
        <v>154</v>
      </c>
      <c r="G39" s="123"/>
      <c r="H39" s="123"/>
      <c r="I39" s="123"/>
      <c r="J39" s="123"/>
      <c r="K39" s="24"/>
      <c r="L39" s="24" t="s">
        <v>148</v>
      </c>
      <c r="M39" s="24"/>
      <c r="N39" s="115" t="s">
        <v>148</v>
      </c>
    </row>
    <row r="40" spans="2:25" ht="13.95" customHeight="1" x14ac:dyDescent="0.2">
      <c r="B40" s="1">
        <f t="shared" si="2"/>
        <v>30</v>
      </c>
      <c r="C40" s="6"/>
      <c r="D40" s="6"/>
      <c r="E40" s="123"/>
      <c r="F40" s="123" t="s">
        <v>215</v>
      </c>
      <c r="G40" s="123"/>
      <c r="H40" s="123"/>
      <c r="I40" s="123"/>
      <c r="J40" s="123"/>
      <c r="K40" s="24">
        <v>125</v>
      </c>
      <c r="L40" s="24" t="s">
        <v>148</v>
      </c>
      <c r="M40" s="24">
        <v>25</v>
      </c>
      <c r="N40" s="115">
        <v>100</v>
      </c>
      <c r="Y40" s="129"/>
    </row>
    <row r="41" spans="2:25" ht="13.95" customHeight="1" x14ac:dyDescent="0.2">
      <c r="B41" s="1">
        <f t="shared" si="2"/>
        <v>31</v>
      </c>
      <c r="C41" s="6"/>
      <c r="D41" s="6"/>
      <c r="E41" s="123"/>
      <c r="F41" s="123" t="s">
        <v>20</v>
      </c>
      <c r="G41" s="123"/>
      <c r="H41" s="123"/>
      <c r="I41" s="123"/>
      <c r="J41" s="123"/>
      <c r="K41" s="24">
        <v>875</v>
      </c>
      <c r="L41" s="24">
        <v>50</v>
      </c>
      <c r="M41" s="24">
        <v>25</v>
      </c>
      <c r="N41" s="115">
        <v>25</v>
      </c>
    </row>
    <row r="42" spans="2:25" ht="13.5" customHeight="1" x14ac:dyDescent="0.2">
      <c r="B42" s="1">
        <f t="shared" si="2"/>
        <v>32</v>
      </c>
      <c r="C42" s="6"/>
      <c r="D42" s="6"/>
      <c r="E42" s="123"/>
      <c r="F42" s="123" t="s">
        <v>21</v>
      </c>
      <c r="G42" s="123"/>
      <c r="H42" s="123"/>
      <c r="I42" s="123"/>
      <c r="J42" s="123"/>
      <c r="K42" s="24">
        <v>4250</v>
      </c>
      <c r="L42" s="24">
        <v>550</v>
      </c>
      <c r="M42" s="56">
        <v>225</v>
      </c>
      <c r="N42" s="60">
        <v>1100</v>
      </c>
    </row>
    <row r="43" spans="2:25" ht="13.95" customHeight="1" x14ac:dyDescent="0.2">
      <c r="B43" s="1">
        <f t="shared" si="2"/>
        <v>33</v>
      </c>
      <c r="C43" s="6"/>
      <c r="D43" s="6"/>
      <c r="E43" s="123"/>
      <c r="F43" s="123" t="s">
        <v>22</v>
      </c>
      <c r="G43" s="123"/>
      <c r="H43" s="123"/>
      <c r="I43" s="123"/>
      <c r="J43" s="123"/>
      <c r="K43" s="24" t="s">
        <v>148</v>
      </c>
      <c r="L43" s="24" t="s">
        <v>148</v>
      </c>
      <c r="M43" s="24">
        <v>25</v>
      </c>
      <c r="N43" s="115" t="s">
        <v>148</v>
      </c>
    </row>
    <row r="44" spans="2:25" ht="13.5" customHeight="1" x14ac:dyDescent="0.2">
      <c r="B44" s="1">
        <f t="shared" si="2"/>
        <v>34</v>
      </c>
      <c r="C44" s="2" t="s">
        <v>76</v>
      </c>
      <c r="D44" s="2" t="s">
        <v>77</v>
      </c>
      <c r="E44" s="123"/>
      <c r="F44" s="123" t="s">
        <v>94</v>
      </c>
      <c r="G44" s="123"/>
      <c r="H44" s="123"/>
      <c r="I44" s="123"/>
      <c r="J44" s="123"/>
      <c r="K44" s="24">
        <v>25</v>
      </c>
      <c r="L44" s="24" t="s">
        <v>148</v>
      </c>
      <c r="M44" s="24">
        <v>25</v>
      </c>
      <c r="N44" s="115" t="s">
        <v>148</v>
      </c>
    </row>
    <row r="45" spans="2:25" ht="13.95" customHeight="1" x14ac:dyDescent="0.2">
      <c r="B45" s="1">
        <f t="shared" si="2"/>
        <v>35</v>
      </c>
      <c r="C45" s="6"/>
      <c r="D45" s="6"/>
      <c r="E45" s="123"/>
      <c r="F45" s="123" t="s">
        <v>143</v>
      </c>
      <c r="G45" s="123"/>
      <c r="H45" s="123"/>
      <c r="I45" s="123"/>
      <c r="J45" s="123"/>
      <c r="K45" s="24">
        <v>50</v>
      </c>
      <c r="L45" s="24">
        <v>25</v>
      </c>
      <c r="M45" s="24"/>
      <c r="N45" s="115"/>
    </row>
    <row r="46" spans="2:25" ht="13.95" customHeight="1" x14ac:dyDescent="0.2">
      <c r="B46" s="1">
        <f t="shared" si="2"/>
        <v>36</v>
      </c>
      <c r="C46" s="6"/>
      <c r="D46" s="6"/>
      <c r="E46" s="123"/>
      <c r="F46" s="123" t="s">
        <v>242</v>
      </c>
      <c r="G46" s="123"/>
      <c r="H46" s="123"/>
      <c r="I46" s="123"/>
      <c r="J46" s="123"/>
      <c r="K46" s="24" t="s">
        <v>148</v>
      </c>
      <c r="L46" s="24"/>
      <c r="M46" s="24"/>
      <c r="N46" s="115" t="s">
        <v>148</v>
      </c>
      <c r="U46">
        <f>COUNTA(K44:K46)</f>
        <v>3</v>
      </c>
      <c r="V46">
        <f>COUNTA(L44:L46)</f>
        <v>2</v>
      </c>
      <c r="W46">
        <f>COUNTA(M44:M46)</f>
        <v>1</v>
      </c>
      <c r="X46">
        <f>COUNTA(N44:N46)</f>
        <v>2</v>
      </c>
    </row>
    <row r="47" spans="2:25" ht="13.95" customHeight="1" x14ac:dyDescent="0.2">
      <c r="B47" s="1">
        <f t="shared" si="2"/>
        <v>37</v>
      </c>
      <c r="C47" s="2" t="s">
        <v>86</v>
      </c>
      <c r="D47" s="2" t="s">
        <v>28</v>
      </c>
      <c r="E47" s="123"/>
      <c r="F47" s="123" t="s">
        <v>113</v>
      </c>
      <c r="G47" s="123"/>
      <c r="H47" s="123"/>
      <c r="I47" s="123"/>
      <c r="J47" s="123"/>
      <c r="K47" s="24" t="s">
        <v>148</v>
      </c>
      <c r="L47" s="24" t="s">
        <v>148</v>
      </c>
      <c r="M47" s="24">
        <v>150</v>
      </c>
      <c r="N47" s="115"/>
      <c r="Y47" s="125"/>
    </row>
    <row r="48" spans="2:25" ht="13.95" customHeight="1" x14ac:dyDescent="0.2">
      <c r="B48" s="1">
        <f t="shared" si="2"/>
        <v>38</v>
      </c>
      <c r="C48" s="6"/>
      <c r="D48" s="6"/>
      <c r="E48" s="123"/>
      <c r="F48" s="123" t="s">
        <v>171</v>
      </c>
      <c r="G48" s="123"/>
      <c r="H48" s="123"/>
      <c r="I48" s="123"/>
      <c r="J48" s="123"/>
      <c r="K48" s="24" t="s">
        <v>148</v>
      </c>
      <c r="L48" s="24" t="s">
        <v>148</v>
      </c>
      <c r="M48" s="24" t="s">
        <v>148</v>
      </c>
      <c r="N48" s="115" t="s">
        <v>148</v>
      </c>
      <c r="Y48" s="125"/>
    </row>
    <row r="49" spans="2:29" ht="13.95" customHeight="1" x14ac:dyDescent="0.2">
      <c r="B49" s="1">
        <f t="shared" si="2"/>
        <v>39</v>
      </c>
      <c r="C49" s="6"/>
      <c r="D49" s="6"/>
      <c r="E49" s="123"/>
      <c r="F49" s="123" t="s">
        <v>136</v>
      </c>
      <c r="G49" s="123"/>
      <c r="H49" s="123"/>
      <c r="I49" s="123"/>
      <c r="J49" s="123"/>
      <c r="K49" s="24"/>
      <c r="L49" s="24"/>
      <c r="M49" s="24">
        <v>25</v>
      </c>
      <c r="N49" s="115">
        <v>25</v>
      </c>
      <c r="U49" s="126">
        <f>COUNTA($K11:$K50)</f>
        <v>32</v>
      </c>
      <c r="V49" s="126">
        <f>COUNTA($L11:$L50)</f>
        <v>33</v>
      </c>
      <c r="W49" s="126">
        <f>COUNTA($M11:$M50)</f>
        <v>32</v>
      </c>
      <c r="X49" s="126">
        <f>COUNTA($N11:$N50)</f>
        <v>34</v>
      </c>
      <c r="Y49" s="126"/>
      <c r="Z49" s="126"/>
      <c r="AA49" s="126"/>
      <c r="AB49" s="126"/>
      <c r="AC49" s="125"/>
    </row>
    <row r="50" spans="2:29" ht="13.5" customHeight="1" x14ac:dyDescent="0.2">
      <c r="B50" s="1">
        <f t="shared" si="2"/>
        <v>40</v>
      </c>
      <c r="C50" s="6"/>
      <c r="D50" s="6"/>
      <c r="E50" s="123"/>
      <c r="F50" s="123" t="s">
        <v>83</v>
      </c>
      <c r="G50" s="123"/>
      <c r="H50" s="123"/>
      <c r="I50" s="123"/>
      <c r="J50" s="123"/>
      <c r="K50" s="24"/>
      <c r="L50" s="24">
        <v>25</v>
      </c>
      <c r="M50" s="24"/>
      <c r="N50" s="115"/>
      <c r="Y50" s="127"/>
    </row>
    <row r="51" spans="2:29" ht="13.95" customHeight="1" x14ac:dyDescent="0.2">
      <c r="B51" s="1">
        <f t="shared" si="2"/>
        <v>41</v>
      </c>
      <c r="C51" s="6"/>
      <c r="D51" s="6"/>
      <c r="E51" s="123"/>
      <c r="F51" s="123" t="s">
        <v>172</v>
      </c>
      <c r="G51" s="123"/>
      <c r="H51" s="123"/>
      <c r="I51" s="123"/>
      <c r="J51" s="123"/>
      <c r="K51" s="24"/>
      <c r="L51" s="24">
        <v>25</v>
      </c>
      <c r="M51" s="24" t="s">
        <v>148</v>
      </c>
      <c r="N51" s="115">
        <v>25</v>
      </c>
      <c r="Y51" s="127"/>
    </row>
    <row r="52" spans="2:29" ht="13.95" customHeight="1" x14ac:dyDescent="0.2">
      <c r="B52" s="1">
        <f t="shared" si="2"/>
        <v>42</v>
      </c>
      <c r="C52" s="6"/>
      <c r="D52" s="6"/>
      <c r="E52" s="123"/>
      <c r="F52" s="123" t="s">
        <v>265</v>
      </c>
      <c r="G52" s="123"/>
      <c r="H52" s="123"/>
      <c r="I52" s="123"/>
      <c r="J52" s="123"/>
      <c r="K52" s="24">
        <v>1</v>
      </c>
      <c r="L52" s="24" t="s">
        <v>148</v>
      </c>
      <c r="M52" s="24">
        <v>1</v>
      </c>
      <c r="N52" s="115">
        <v>2</v>
      </c>
      <c r="Y52" s="127"/>
    </row>
    <row r="53" spans="2:29" ht="13.5" customHeight="1" x14ac:dyDescent="0.2">
      <c r="B53" s="1">
        <f t="shared" si="2"/>
        <v>43</v>
      </c>
      <c r="C53" s="6"/>
      <c r="D53" s="6"/>
      <c r="E53" s="123"/>
      <c r="F53" s="123" t="s">
        <v>173</v>
      </c>
      <c r="G53" s="123"/>
      <c r="H53" s="123"/>
      <c r="I53" s="123"/>
      <c r="J53" s="123"/>
      <c r="K53" s="24" t="s">
        <v>148</v>
      </c>
      <c r="L53" s="24" t="s">
        <v>148</v>
      </c>
      <c r="M53" s="24"/>
      <c r="N53" s="115"/>
      <c r="Y53" s="127"/>
    </row>
    <row r="54" spans="2:29" ht="13.5" customHeight="1" x14ac:dyDescent="0.2">
      <c r="B54" s="1">
        <f t="shared" si="2"/>
        <v>44</v>
      </c>
      <c r="C54" s="6"/>
      <c r="D54" s="6"/>
      <c r="E54" s="123"/>
      <c r="F54" s="123" t="s">
        <v>290</v>
      </c>
      <c r="G54" s="123"/>
      <c r="H54" s="123"/>
      <c r="I54" s="123"/>
      <c r="J54" s="123"/>
      <c r="K54" s="24"/>
      <c r="L54" s="24"/>
      <c r="M54" s="24">
        <v>25</v>
      </c>
      <c r="N54" s="115"/>
      <c r="Y54" s="127"/>
    </row>
    <row r="55" spans="2:29" ht="13.5" customHeight="1" x14ac:dyDescent="0.2">
      <c r="B55" s="1">
        <f t="shared" si="2"/>
        <v>45</v>
      </c>
      <c r="C55" s="6"/>
      <c r="D55" s="6"/>
      <c r="E55" s="123"/>
      <c r="F55" s="123" t="s">
        <v>218</v>
      </c>
      <c r="G55" s="123"/>
      <c r="H55" s="123"/>
      <c r="I55" s="123"/>
      <c r="J55" s="123"/>
      <c r="K55" s="24" t="s">
        <v>148</v>
      </c>
      <c r="L55" s="24"/>
      <c r="M55" s="24"/>
      <c r="N55" s="115"/>
      <c r="Y55" s="127"/>
    </row>
    <row r="56" spans="2:29" ht="13.5" customHeight="1" x14ac:dyDescent="0.2">
      <c r="B56" s="1">
        <f t="shared" si="2"/>
        <v>46</v>
      </c>
      <c r="C56" s="6"/>
      <c r="D56" s="6"/>
      <c r="E56" s="123"/>
      <c r="F56" s="123" t="s">
        <v>219</v>
      </c>
      <c r="G56" s="123"/>
      <c r="H56" s="123"/>
      <c r="I56" s="123"/>
      <c r="J56" s="123"/>
      <c r="K56" s="24">
        <v>800</v>
      </c>
      <c r="L56" s="24">
        <v>100</v>
      </c>
      <c r="M56" s="24" t="s">
        <v>148</v>
      </c>
      <c r="N56" s="115">
        <v>400</v>
      </c>
      <c r="Y56" s="127"/>
    </row>
    <row r="57" spans="2:29" ht="13.95" customHeight="1" x14ac:dyDescent="0.2">
      <c r="B57" s="1">
        <f t="shared" si="2"/>
        <v>47</v>
      </c>
      <c r="C57" s="6"/>
      <c r="D57" s="6"/>
      <c r="E57" s="123"/>
      <c r="F57" s="123" t="s">
        <v>220</v>
      </c>
      <c r="G57" s="123"/>
      <c r="H57" s="123"/>
      <c r="I57" s="123"/>
      <c r="J57" s="123"/>
      <c r="K57" s="24">
        <v>1175</v>
      </c>
      <c r="L57" s="24">
        <v>300</v>
      </c>
      <c r="M57" s="24">
        <v>650</v>
      </c>
      <c r="N57" s="115">
        <v>600</v>
      </c>
      <c r="Y57" s="125"/>
    </row>
    <row r="58" spans="2:29" ht="13.5" customHeight="1" x14ac:dyDescent="0.2">
      <c r="B58" s="1">
        <f t="shared" si="2"/>
        <v>48</v>
      </c>
      <c r="C58" s="6"/>
      <c r="D58" s="6"/>
      <c r="E58" s="123"/>
      <c r="F58" s="123" t="s">
        <v>100</v>
      </c>
      <c r="G58" s="123"/>
      <c r="H58" s="123"/>
      <c r="I58" s="123"/>
      <c r="J58" s="123"/>
      <c r="K58" s="24">
        <v>800</v>
      </c>
      <c r="L58" s="24">
        <v>800</v>
      </c>
      <c r="M58" s="24">
        <v>300</v>
      </c>
      <c r="N58" s="115">
        <v>1100</v>
      </c>
      <c r="Y58" s="127"/>
    </row>
    <row r="59" spans="2:29" ht="13.95" customHeight="1" x14ac:dyDescent="0.2">
      <c r="B59" s="1">
        <f t="shared" si="2"/>
        <v>49</v>
      </c>
      <c r="C59" s="6"/>
      <c r="D59" s="6"/>
      <c r="E59" s="123"/>
      <c r="F59" s="123" t="s">
        <v>308</v>
      </c>
      <c r="G59" s="123"/>
      <c r="H59" s="123"/>
      <c r="I59" s="123"/>
      <c r="J59" s="123"/>
      <c r="K59" s="24"/>
      <c r="L59" s="24"/>
      <c r="M59" s="24"/>
      <c r="N59" s="115">
        <v>50</v>
      </c>
      <c r="Y59" s="125"/>
    </row>
    <row r="60" spans="2:29" ht="13.5" customHeight="1" x14ac:dyDescent="0.2">
      <c r="B60" s="1">
        <f t="shared" si="2"/>
        <v>50</v>
      </c>
      <c r="C60" s="6"/>
      <c r="D60" s="6"/>
      <c r="E60" s="123"/>
      <c r="F60" s="123" t="s">
        <v>245</v>
      </c>
      <c r="G60" s="123"/>
      <c r="H60" s="123"/>
      <c r="I60" s="123"/>
      <c r="J60" s="123"/>
      <c r="K60" s="24">
        <v>16</v>
      </c>
      <c r="L60" s="24">
        <v>16</v>
      </c>
      <c r="M60" s="24">
        <v>160</v>
      </c>
      <c r="N60" s="115">
        <v>48</v>
      </c>
      <c r="Y60" s="125"/>
    </row>
    <row r="61" spans="2:29" ht="13.95" customHeight="1" x14ac:dyDescent="0.2">
      <c r="B61" s="1">
        <f t="shared" si="2"/>
        <v>51</v>
      </c>
      <c r="C61" s="6"/>
      <c r="D61" s="6"/>
      <c r="E61" s="123"/>
      <c r="F61" s="123" t="s">
        <v>222</v>
      </c>
      <c r="G61" s="123"/>
      <c r="H61" s="123"/>
      <c r="I61" s="123"/>
      <c r="J61" s="123"/>
      <c r="K61" s="24">
        <v>400</v>
      </c>
      <c r="L61" s="128">
        <v>475</v>
      </c>
      <c r="M61" s="24">
        <v>725</v>
      </c>
      <c r="N61" s="115">
        <v>325</v>
      </c>
      <c r="Y61" s="125"/>
    </row>
    <row r="62" spans="2:29" ht="13.5" customHeight="1" x14ac:dyDescent="0.2">
      <c r="B62" s="1">
        <f t="shared" si="2"/>
        <v>52</v>
      </c>
      <c r="C62" s="6"/>
      <c r="D62" s="6"/>
      <c r="E62" s="123"/>
      <c r="F62" s="123" t="s">
        <v>223</v>
      </c>
      <c r="G62" s="123"/>
      <c r="H62" s="123"/>
      <c r="I62" s="123"/>
      <c r="J62" s="123"/>
      <c r="K62" s="24" t="s">
        <v>148</v>
      </c>
      <c r="L62" s="128" t="s">
        <v>148</v>
      </c>
      <c r="M62" s="128">
        <v>48</v>
      </c>
      <c r="N62" s="115">
        <v>16</v>
      </c>
      <c r="Y62" s="125"/>
    </row>
    <row r="63" spans="2:29" ht="13.95" customHeight="1" x14ac:dyDescent="0.2">
      <c r="B63" s="1">
        <f t="shared" si="2"/>
        <v>53</v>
      </c>
      <c r="C63" s="6"/>
      <c r="D63" s="6"/>
      <c r="E63" s="123"/>
      <c r="F63" s="123" t="s">
        <v>267</v>
      </c>
      <c r="G63" s="123"/>
      <c r="H63" s="123"/>
      <c r="I63" s="123"/>
      <c r="J63" s="123"/>
      <c r="K63" s="24" t="s">
        <v>148</v>
      </c>
      <c r="L63" s="24"/>
      <c r="M63" s="24" t="s">
        <v>148</v>
      </c>
      <c r="N63" s="115"/>
      <c r="Y63" s="125"/>
    </row>
    <row r="64" spans="2:29" ht="13.95" customHeight="1" x14ac:dyDescent="0.2">
      <c r="B64" s="1">
        <f t="shared" si="2"/>
        <v>54</v>
      </c>
      <c r="C64" s="6"/>
      <c r="D64" s="6"/>
      <c r="E64" s="123"/>
      <c r="F64" s="123" t="s">
        <v>101</v>
      </c>
      <c r="G64" s="123"/>
      <c r="H64" s="123"/>
      <c r="I64" s="123"/>
      <c r="J64" s="123"/>
      <c r="K64" s="24">
        <v>100</v>
      </c>
      <c r="L64" s="24">
        <v>350</v>
      </c>
      <c r="M64" s="24">
        <v>100</v>
      </c>
      <c r="N64" s="115">
        <v>400</v>
      </c>
      <c r="Y64" s="125"/>
    </row>
    <row r="65" spans="2:25" ht="13.5" customHeight="1" x14ac:dyDescent="0.2">
      <c r="B65" s="1">
        <f t="shared" si="2"/>
        <v>55</v>
      </c>
      <c r="C65" s="6"/>
      <c r="D65" s="6"/>
      <c r="E65" s="123"/>
      <c r="F65" s="123" t="s">
        <v>102</v>
      </c>
      <c r="G65" s="123"/>
      <c r="H65" s="123"/>
      <c r="I65" s="123"/>
      <c r="J65" s="123"/>
      <c r="K65" s="24">
        <v>175</v>
      </c>
      <c r="L65" s="24">
        <v>25</v>
      </c>
      <c r="M65" s="24">
        <v>25</v>
      </c>
      <c r="N65" s="115" t="s">
        <v>148</v>
      </c>
      <c r="Y65" s="125"/>
    </row>
    <row r="66" spans="2:25" ht="13.5" customHeight="1" x14ac:dyDescent="0.2">
      <c r="B66" s="1">
        <f t="shared" si="2"/>
        <v>56</v>
      </c>
      <c r="C66" s="6"/>
      <c r="D66" s="6"/>
      <c r="E66" s="123"/>
      <c r="F66" s="123" t="s">
        <v>268</v>
      </c>
      <c r="G66" s="123"/>
      <c r="H66" s="123"/>
      <c r="I66" s="123"/>
      <c r="J66" s="123"/>
      <c r="K66" s="24"/>
      <c r="L66" s="24" t="s">
        <v>148</v>
      </c>
      <c r="M66" s="24">
        <v>50</v>
      </c>
      <c r="N66" s="115" t="s">
        <v>148</v>
      </c>
      <c r="Y66" s="125"/>
    </row>
    <row r="67" spans="2:25" ht="13.95" customHeight="1" x14ac:dyDescent="0.2">
      <c r="B67" s="1">
        <f t="shared" si="2"/>
        <v>57</v>
      </c>
      <c r="C67" s="6"/>
      <c r="D67" s="6"/>
      <c r="E67" s="123"/>
      <c r="F67" s="123" t="s">
        <v>142</v>
      </c>
      <c r="G67" s="123"/>
      <c r="H67" s="123"/>
      <c r="I67" s="123"/>
      <c r="J67" s="123"/>
      <c r="K67" s="24">
        <v>88</v>
      </c>
      <c r="L67" s="24">
        <v>12</v>
      </c>
      <c r="M67" s="24">
        <v>16</v>
      </c>
      <c r="N67" s="115" t="s">
        <v>148</v>
      </c>
      <c r="Y67" s="125"/>
    </row>
    <row r="68" spans="2:25" ht="13.5" customHeight="1" x14ac:dyDescent="0.2">
      <c r="B68" s="1">
        <f t="shared" si="2"/>
        <v>58</v>
      </c>
      <c r="C68" s="6"/>
      <c r="D68" s="6"/>
      <c r="E68" s="123"/>
      <c r="F68" s="123" t="s">
        <v>30</v>
      </c>
      <c r="G68" s="123"/>
      <c r="H68" s="123"/>
      <c r="I68" s="123"/>
      <c r="J68" s="123"/>
      <c r="K68" s="24">
        <v>104</v>
      </c>
      <c r="L68" s="24">
        <v>48</v>
      </c>
      <c r="M68" s="24">
        <v>64</v>
      </c>
      <c r="N68" s="115">
        <v>128</v>
      </c>
      <c r="Y68" s="125"/>
    </row>
    <row r="69" spans="2:25" ht="13.5" customHeight="1" x14ac:dyDescent="0.2">
      <c r="B69" s="1">
        <f t="shared" si="2"/>
        <v>59</v>
      </c>
      <c r="C69" s="6"/>
      <c r="D69" s="6"/>
      <c r="E69" s="123"/>
      <c r="F69" s="123" t="s">
        <v>176</v>
      </c>
      <c r="G69" s="123"/>
      <c r="H69" s="123"/>
      <c r="I69" s="123"/>
      <c r="J69" s="123"/>
      <c r="K69" s="24">
        <v>168</v>
      </c>
      <c r="L69" s="24">
        <v>120</v>
      </c>
      <c r="M69" s="24">
        <v>88</v>
      </c>
      <c r="N69" s="115">
        <v>96</v>
      </c>
      <c r="Y69" s="125"/>
    </row>
    <row r="70" spans="2:25" ht="13.95" customHeight="1" x14ac:dyDescent="0.2">
      <c r="B70" s="1">
        <f t="shared" si="2"/>
        <v>60</v>
      </c>
      <c r="C70" s="6"/>
      <c r="D70" s="6"/>
      <c r="E70" s="123"/>
      <c r="F70" s="123" t="s">
        <v>177</v>
      </c>
      <c r="G70" s="123"/>
      <c r="H70" s="123"/>
      <c r="I70" s="123"/>
      <c r="J70" s="123"/>
      <c r="K70" s="24"/>
      <c r="L70" s="24"/>
      <c r="M70" s="24" t="s">
        <v>148</v>
      </c>
      <c r="N70" s="115" t="s">
        <v>148</v>
      </c>
      <c r="Y70" s="125"/>
    </row>
    <row r="71" spans="2:25" ht="13.95" customHeight="1" x14ac:dyDescent="0.2">
      <c r="B71" s="1">
        <f t="shared" si="2"/>
        <v>61</v>
      </c>
      <c r="C71" s="6"/>
      <c r="D71" s="6"/>
      <c r="E71" s="123"/>
      <c r="F71" s="123" t="s">
        <v>291</v>
      </c>
      <c r="G71" s="123"/>
      <c r="H71" s="123"/>
      <c r="I71" s="123"/>
      <c r="J71" s="123"/>
      <c r="K71" s="24"/>
      <c r="L71" s="24"/>
      <c r="M71" s="24">
        <v>25</v>
      </c>
      <c r="N71" s="115" t="s">
        <v>148</v>
      </c>
      <c r="Y71" s="125"/>
    </row>
    <row r="72" spans="2:25" ht="13.95" customHeight="1" x14ac:dyDescent="0.2">
      <c r="B72" s="1">
        <f t="shared" si="2"/>
        <v>62</v>
      </c>
      <c r="C72" s="6"/>
      <c r="D72" s="6"/>
      <c r="E72" s="123"/>
      <c r="F72" s="123" t="s">
        <v>309</v>
      </c>
      <c r="G72" s="123"/>
      <c r="H72" s="123"/>
      <c r="I72" s="123"/>
      <c r="J72" s="123"/>
      <c r="K72" s="24" t="s">
        <v>148</v>
      </c>
      <c r="L72" s="24"/>
      <c r="M72" s="24"/>
      <c r="N72" s="115"/>
      <c r="Y72" s="125"/>
    </row>
    <row r="73" spans="2:25" ht="13.95" customHeight="1" x14ac:dyDescent="0.2">
      <c r="B73" s="1">
        <f t="shared" si="2"/>
        <v>63</v>
      </c>
      <c r="C73" s="6"/>
      <c r="D73" s="6"/>
      <c r="E73" s="123"/>
      <c r="F73" s="123" t="s">
        <v>81</v>
      </c>
      <c r="G73" s="123"/>
      <c r="H73" s="123"/>
      <c r="I73" s="123"/>
      <c r="J73" s="123"/>
      <c r="K73" s="24">
        <v>200</v>
      </c>
      <c r="L73" s="24"/>
      <c r="M73" s="24"/>
      <c r="N73" s="115">
        <v>200</v>
      </c>
      <c r="Y73" s="125"/>
    </row>
    <row r="74" spans="2:25" ht="13.95" customHeight="1" x14ac:dyDescent="0.2">
      <c r="B74" s="1">
        <f t="shared" si="2"/>
        <v>64</v>
      </c>
      <c r="C74" s="6"/>
      <c r="D74" s="6"/>
      <c r="E74" s="123"/>
      <c r="F74" s="123" t="s">
        <v>225</v>
      </c>
      <c r="G74" s="123"/>
      <c r="H74" s="123"/>
      <c r="I74" s="123"/>
      <c r="J74" s="123"/>
      <c r="K74" s="24">
        <v>100</v>
      </c>
      <c r="L74" s="24" t="s">
        <v>148</v>
      </c>
      <c r="M74" s="24"/>
      <c r="N74" s="115" t="s">
        <v>148</v>
      </c>
      <c r="Y74" s="125"/>
    </row>
    <row r="75" spans="2:25" ht="13.95" customHeight="1" x14ac:dyDescent="0.2">
      <c r="B75" s="1">
        <f t="shared" si="2"/>
        <v>65</v>
      </c>
      <c r="C75" s="6"/>
      <c r="D75" s="6"/>
      <c r="E75" s="123"/>
      <c r="F75" s="123" t="s">
        <v>270</v>
      </c>
      <c r="G75" s="123"/>
      <c r="H75" s="123"/>
      <c r="I75" s="123"/>
      <c r="J75" s="123"/>
      <c r="K75" s="24" t="s">
        <v>148</v>
      </c>
      <c r="L75" s="24" t="s">
        <v>148</v>
      </c>
      <c r="M75" s="24" t="s">
        <v>148</v>
      </c>
      <c r="N75" s="115" t="s">
        <v>148</v>
      </c>
      <c r="Y75" s="125"/>
    </row>
    <row r="76" spans="2:25" ht="13.5" customHeight="1" x14ac:dyDescent="0.2">
      <c r="B76" s="1">
        <f t="shared" si="2"/>
        <v>66</v>
      </c>
      <c r="C76" s="6"/>
      <c r="D76" s="6"/>
      <c r="E76" s="123"/>
      <c r="F76" s="123" t="s">
        <v>103</v>
      </c>
      <c r="G76" s="123"/>
      <c r="H76" s="123"/>
      <c r="I76" s="123"/>
      <c r="J76" s="123"/>
      <c r="K76" s="24">
        <v>5400</v>
      </c>
      <c r="L76" s="24">
        <v>400</v>
      </c>
      <c r="M76" s="24">
        <v>700</v>
      </c>
      <c r="N76" s="115">
        <v>1200</v>
      </c>
      <c r="Y76" s="125"/>
    </row>
    <row r="77" spans="2:25" ht="13.95" customHeight="1" x14ac:dyDescent="0.2">
      <c r="B77" s="1">
        <f t="shared" ref="B77:B95" si="5">B76+1</f>
        <v>67</v>
      </c>
      <c r="C77" s="6"/>
      <c r="D77" s="6"/>
      <c r="E77" s="123"/>
      <c r="F77" s="123" t="s">
        <v>178</v>
      </c>
      <c r="G77" s="123"/>
      <c r="H77" s="123"/>
      <c r="I77" s="123"/>
      <c r="J77" s="123"/>
      <c r="K77" s="24" t="s">
        <v>148</v>
      </c>
      <c r="L77" s="24" t="s">
        <v>148</v>
      </c>
      <c r="M77" s="24" t="s">
        <v>148</v>
      </c>
      <c r="N77" s="115" t="s">
        <v>148</v>
      </c>
      <c r="Y77" s="125"/>
    </row>
    <row r="78" spans="2:25" ht="13.5" customHeight="1" x14ac:dyDescent="0.2">
      <c r="B78" s="1">
        <f t="shared" si="5"/>
        <v>68</v>
      </c>
      <c r="C78" s="6"/>
      <c r="D78" s="6"/>
      <c r="E78" s="123"/>
      <c r="F78" s="123" t="s">
        <v>247</v>
      </c>
      <c r="G78" s="123"/>
      <c r="H78" s="123"/>
      <c r="I78" s="123"/>
      <c r="J78" s="123"/>
      <c r="K78" s="24" t="s">
        <v>148</v>
      </c>
      <c r="L78" s="24">
        <v>1</v>
      </c>
      <c r="M78" s="24">
        <v>1</v>
      </c>
      <c r="N78" s="115" t="s">
        <v>148</v>
      </c>
      <c r="Y78" s="125"/>
    </row>
    <row r="79" spans="2:25" ht="13.95" customHeight="1" x14ac:dyDescent="0.2">
      <c r="B79" s="1">
        <f t="shared" si="5"/>
        <v>69</v>
      </c>
      <c r="C79" s="6"/>
      <c r="D79" s="6"/>
      <c r="E79" s="123"/>
      <c r="F79" s="123" t="s">
        <v>226</v>
      </c>
      <c r="G79" s="123"/>
      <c r="H79" s="123"/>
      <c r="I79" s="123"/>
      <c r="J79" s="123"/>
      <c r="K79" s="24">
        <v>50</v>
      </c>
      <c r="L79" s="24" t="s">
        <v>148</v>
      </c>
      <c r="M79" s="24" t="s">
        <v>148</v>
      </c>
      <c r="N79" s="115" t="s">
        <v>148</v>
      </c>
      <c r="Y79" s="125"/>
    </row>
    <row r="80" spans="2:25" ht="13.5" customHeight="1" x14ac:dyDescent="0.2">
      <c r="B80" s="1">
        <f t="shared" si="5"/>
        <v>70</v>
      </c>
      <c r="C80" s="6"/>
      <c r="D80" s="6"/>
      <c r="E80" s="123"/>
      <c r="F80" s="123" t="s">
        <v>271</v>
      </c>
      <c r="G80" s="123"/>
      <c r="H80" s="123"/>
      <c r="I80" s="123"/>
      <c r="J80" s="123"/>
      <c r="K80" s="24">
        <v>200</v>
      </c>
      <c r="L80" s="24"/>
      <c r="M80" s="24"/>
      <c r="N80" s="115"/>
      <c r="Y80" s="125"/>
    </row>
    <row r="81" spans="2:25" ht="13.95" customHeight="1" x14ac:dyDescent="0.2">
      <c r="B81" s="1">
        <f t="shared" si="5"/>
        <v>71</v>
      </c>
      <c r="C81" s="6"/>
      <c r="D81" s="6"/>
      <c r="E81" s="123"/>
      <c r="F81" s="123" t="s">
        <v>310</v>
      </c>
      <c r="G81" s="123"/>
      <c r="H81" s="123"/>
      <c r="I81" s="123"/>
      <c r="J81" s="123"/>
      <c r="K81" s="24">
        <v>200</v>
      </c>
      <c r="L81" s="24"/>
      <c r="M81" s="24"/>
      <c r="N81" s="115"/>
      <c r="Y81" s="125"/>
    </row>
    <row r="82" spans="2:25" ht="13.95" customHeight="1" x14ac:dyDescent="0.2">
      <c r="B82" s="1">
        <f t="shared" si="5"/>
        <v>72</v>
      </c>
      <c r="C82" s="6"/>
      <c r="D82" s="6"/>
      <c r="E82" s="123"/>
      <c r="F82" s="123" t="s">
        <v>311</v>
      </c>
      <c r="G82" s="123"/>
      <c r="H82" s="123"/>
      <c r="I82" s="123"/>
      <c r="J82" s="123"/>
      <c r="K82" s="24"/>
      <c r="L82" s="24" t="s">
        <v>148</v>
      </c>
      <c r="M82" s="24"/>
      <c r="N82" s="115"/>
      <c r="Y82" s="125"/>
    </row>
    <row r="83" spans="2:25" ht="13.5" customHeight="1" x14ac:dyDescent="0.2">
      <c r="B83" s="1">
        <f t="shared" si="5"/>
        <v>73</v>
      </c>
      <c r="C83" s="6"/>
      <c r="D83" s="6"/>
      <c r="E83" s="123"/>
      <c r="F83" s="123" t="s">
        <v>273</v>
      </c>
      <c r="G83" s="123"/>
      <c r="H83" s="123"/>
      <c r="I83" s="123"/>
      <c r="J83" s="123"/>
      <c r="K83" s="24">
        <v>128</v>
      </c>
      <c r="L83" s="24">
        <v>64</v>
      </c>
      <c r="M83" s="24">
        <v>160</v>
      </c>
      <c r="N83" s="115"/>
      <c r="Y83" s="125"/>
    </row>
    <row r="84" spans="2:25" ht="13.95" customHeight="1" x14ac:dyDescent="0.2">
      <c r="B84" s="1">
        <f t="shared" si="5"/>
        <v>74</v>
      </c>
      <c r="C84" s="6"/>
      <c r="D84" s="6"/>
      <c r="E84" s="123"/>
      <c r="F84" s="123" t="s">
        <v>31</v>
      </c>
      <c r="G84" s="123"/>
      <c r="H84" s="123"/>
      <c r="I84" s="123"/>
      <c r="J84" s="123"/>
      <c r="K84" s="24">
        <v>1550</v>
      </c>
      <c r="L84" s="24">
        <v>325</v>
      </c>
      <c r="M84" s="24">
        <v>575</v>
      </c>
      <c r="N84" s="115">
        <v>800</v>
      </c>
      <c r="Y84" s="125"/>
    </row>
    <row r="85" spans="2:25" ht="13.95" customHeight="1" x14ac:dyDescent="0.2">
      <c r="B85" s="1">
        <f t="shared" si="5"/>
        <v>75</v>
      </c>
      <c r="C85" s="2" t="s">
        <v>72</v>
      </c>
      <c r="D85" s="2" t="s">
        <v>73</v>
      </c>
      <c r="E85" s="123"/>
      <c r="F85" s="123" t="s">
        <v>110</v>
      </c>
      <c r="G85" s="123"/>
      <c r="H85" s="123"/>
      <c r="I85" s="123"/>
      <c r="J85" s="123"/>
      <c r="K85" s="24"/>
      <c r="L85" s="24">
        <v>2</v>
      </c>
      <c r="M85" s="24" t="s">
        <v>148</v>
      </c>
      <c r="N85" s="115">
        <v>1</v>
      </c>
    </row>
    <row r="86" spans="2:25" ht="13.5" customHeight="1" x14ac:dyDescent="0.2">
      <c r="B86" s="1">
        <f t="shared" si="5"/>
        <v>76</v>
      </c>
      <c r="C86" s="2" t="s">
        <v>32</v>
      </c>
      <c r="D86" s="2" t="s">
        <v>33</v>
      </c>
      <c r="E86" s="123"/>
      <c r="F86" s="123" t="s">
        <v>312</v>
      </c>
      <c r="G86" s="123"/>
      <c r="H86" s="123"/>
      <c r="I86" s="123"/>
      <c r="J86" s="123"/>
      <c r="K86" s="24" t="s">
        <v>148</v>
      </c>
      <c r="L86" s="24"/>
      <c r="M86" s="24"/>
      <c r="N86" s="115"/>
    </row>
    <row r="87" spans="2:25" ht="13.95" customHeight="1" x14ac:dyDescent="0.2">
      <c r="B87" s="1">
        <f t="shared" si="5"/>
        <v>77</v>
      </c>
      <c r="C87" s="6"/>
      <c r="D87" s="6"/>
      <c r="E87" s="123"/>
      <c r="F87" s="123" t="s">
        <v>313</v>
      </c>
      <c r="G87" s="123"/>
      <c r="H87" s="123"/>
      <c r="I87" s="123"/>
      <c r="J87" s="123"/>
      <c r="K87" s="24"/>
      <c r="L87" s="24"/>
      <c r="M87" s="24" t="s">
        <v>148</v>
      </c>
      <c r="N87" s="115"/>
    </row>
    <row r="88" spans="2:25" ht="14.25" customHeight="1" x14ac:dyDescent="0.2">
      <c r="B88" s="1">
        <f t="shared" si="5"/>
        <v>78</v>
      </c>
      <c r="C88" s="6"/>
      <c r="D88" s="6"/>
      <c r="E88" s="123"/>
      <c r="F88" s="123" t="s">
        <v>159</v>
      </c>
      <c r="G88" s="123"/>
      <c r="H88" s="123"/>
      <c r="I88" s="123"/>
      <c r="J88" s="123"/>
      <c r="K88" s="24"/>
      <c r="L88" s="24" t="s">
        <v>148</v>
      </c>
      <c r="M88" s="24">
        <v>1</v>
      </c>
      <c r="N88" s="115"/>
    </row>
    <row r="89" spans="2:25" ht="13.5" customHeight="1" x14ac:dyDescent="0.2">
      <c r="B89" s="1">
        <f t="shared" si="5"/>
        <v>79</v>
      </c>
      <c r="C89" s="6"/>
      <c r="D89" s="6"/>
      <c r="E89" s="123"/>
      <c r="F89" s="123" t="s">
        <v>181</v>
      </c>
      <c r="G89" s="123"/>
      <c r="H89" s="123"/>
      <c r="I89" s="123"/>
      <c r="J89" s="123"/>
      <c r="K89" s="24"/>
      <c r="L89" s="24">
        <v>3</v>
      </c>
      <c r="M89" s="24">
        <v>3</v>
      </c>
      <c r="N89" s="115"/>
    </row>
    <row r="90" spans="2:25" ht="13.95" customHeight="1" x14ac:dyDescent="0.2">
      <c r="B90" s="1">
        <f t="shared" si="5"/>
        <v>80</v>
      </c>
      <c r="C90" s="6"/>
      <c r="D90" s="6"/>
      <c r="E90" s="123"/>
      <c r="F90" s="123" t="s">
        <v>114</v>
      </c>
      <c r="G90" s="123"/>
      <c r="H90" s="123"/>
      <c r="I90" s="123"/>
      <c r="J90" s="123"/>
      <c r="K90" s="24">
        <v>1</v>
      </c>
      <c r="L90" s="24">
        <v>1</v>
      </c>
      <c r="M90" s="24">
        <v>1</v>
      </c>
      <c r="N90" s="115">
        <v>1</v>
      </c>
    </row>
    <row r="91" spans="2:25" ht="13.5" customHeight="1" x14ac:dyDescent="0.2">
      <c r="B91" s="1">
        <f t="shared" si="5"/>
        <v>81</v>
      </c>
      <c r="C91" s="6"/>
      <c r="D91" s="6"/>
      <c r="E91" s="123"/>
      <c r="F91" s="123" t="s">
        <v>228</v>
      </c>
      <c r="G91" s="123"/>
      <c r="H91" s="123"/>
      <c r="I91" s="123"/>
      <c r="J91" s="123"/>
      <c r="K91" s="24"/>
      <c r="L91" s="24"/>
      <c r="M91" s="24" t="s">
        <v>148</v>
      </c>
      <c r="N91" s="115"/>
    </row>
    <row r="92" spans="2:25" ht="13.95" customHeight="1" x14ac:dyDescent="0.2">
      <c r="B92" s="1">
        <f t="shared" si="5"/>
        <v>82</v>
      </c>
      <c r="C92" s="6"/>
      <c r="D92" s="6"/>
      <c r="E92" s="123"/>
      <c r="F92" s="123" t="s">
        <v>183</v>
      </c>
      <c r="G92" s="123"/>
      <c r="H92" s="123"/>
      <c r="I92" s="123"/>
      <c r="J92" s="123"/>
      <c r="K92" s="24"/>
      <c r="L92" s="24">
        <v>3</v>
      </c>
      <c r="M92" s="24">
        <v>5</v>
      </c>
      <c r="N92" s="115">
        <v>3</v>
      </c>
    </row>
    <row r="93" spans="2:25" ht="13.5" customHeight="1" x14ac:dyDescent="0.2">
      <c r="B93" s="1">
        <f t="shared" si="5"/>
        <v>83</v>
      </c>
      <c r="C93" s="6"/>
      <c r="D93" s="6"/>
      <c r="E93" s="123"/>
      <c r="F93" s="123" t="s">
        <v>34</v>
      </c>
      <c r="G93" s="123"/>
      <c r="H93" s="123"/>
      <c r="I93" s="123"/>
      <c r="J93" s="123"/>
      <c r="K93" s="24"/>
      <c r="L93" s="24"/>
      <c r="M93" s="24"/>
      <c r="N93" s="115">
        <v>1</v>
      </c>
    </row>
    <row r="94" spans="2:25" ht="13.5" customHeight="1" x14ac:dyDescent="0.2">
      <c r="B94" s="1">
        <f t="shared" si="5"/>
        <v>84</v>
      </c>
      <c r="C94" s="2" t="s">
        <v>132</v>
      </c>
      <c r="D94" s="2" t="s">
        <v>184</v>
      </c>
      <c r="E94" s="123"/>
      <c r="F94" s="123" t="s">
        <v>314</v>
      </c>
      <c r="G94" s="123"/>
      <c r="H94" s="123"/>
      <c r="I94" s="123"/>
      <c r="J94" s="123"/>
      <c r="K94" s="24"/>
      <c r="L94" s="24">
        <v>1</v>
      </c>
      <c r="M94" s="24" t="s">
        <v>148</v>
      </c>
      <c r="N94" s="115" t="s">
        <v>148</v>
      </c>
    </row>
    <row r="95" spans="2:25" ht="13.5" customHeight="1" thickBot="1" x14ac:dyDescent="0.25">
      <c r="B95" s="1">
        <f t="shared" si="5"/>
        <v>85</v>
      </c>
      <c r="C95" s="6"/>
      <c r="D95" s="2" t="s">
        <v>186</v>
      </c>
      <c r="E95" s="123"/>
      <c r="F95" s="123" t="s">
        <v>187</v>
      </c>
      <c r="G95" s="123"/>
      <c r="H95" s="123"/>
      <c r="I95" s="123"/>
      <c r="J95" s="123"/>
      <c r="K95" s="24">
        <v>2</v>
      </c>
      <c r="L95" s="24"/>
      <c r="M95" s="24"/>
      <c r="N95" s="115"/>
    </row>
    <row r="96" spans="2:25" ht="13.95" customHeight="1" x14ac:dyDescent="0.2">
      <c r="B96" s="83"/>
      <c r="C96" s="84"/>
      <c r="D96" s="84"/>
      <c r="E96" s="23"/>
      <c r="F96" s="23"/>
      <c r="G96" s="23"/>
      <c r="H96" s="23"/>
      <c r="I96" s="23"/>
      <c r="J96" s="23"/>
      <c r="K96" s="23"/>
      <c r="L96" s="23"/>
      <c r="M96" s="23"/>
      <c r="N96" s="23"/>
      <c r="U96">
        <f>COUNTA(K11:K111)</f>
        <v>71</v>
      </c>
      <c r="V96">
        <f>COUNTA(L11:L111)</f>
        <v>72</v>
      </c>
      <c r="W96">
        <f>COUNTA(M11:M111)</f>
        <v>75</v>
      </c>
      <c r="X96">
        <f>COUNTA(N11:N111)</f>
        <v>74</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SUM(U11:U23,K24:K111)</f>
        <v>37440</v>
      </c>
      <c r="V100">
        <f>SUM(V11:V23,L24:L111)</f>
        <v>26515</v>
      </c>
      <c r="W100">
        <f>SUM(W11:W23,M24:M111)</f>
        <v>27026</v>
      </c>
      <c r="X100">
        <f>SUM(X11:X23,N24:N111)</f>
        <v>33029</v>
      </c>
    </row>
    <row r="101" spans="2:24" ht="18" customHeight="1" thickBot="1" x14ac:dyDescent="0.25">
      <c r="B101" s="71"/>
      <c r="C101" s="22"/>
      <c r="D101" s="163" t="s">
        <v>2</v>
      </c>
      <c r="E101" s="163"/>
      <c r="F101" s="163"/>
      <c r="G101" s="163"/>
      <c r="H101" s="22"/>
      <c r="I101" s="22"/>
      <c r="J101" s="72"/>
      <c r="K101" s="33" t="str">
        <f>K5</f>
        <v>2022.7.5</v>
      </c>
      <c r="L101" s="33" t="str">
        <f>L5</f>
        <v>2022.7.5</v>
      </c>
      <c r="M101" s="33" t="str">
        <f>M5</f>
        <v>2022.7.5</v>
      </c>
      <c r="N101" s="132" t="str">
        <f>N5</f>
        <v>2022.7.5</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5" customHeight="1" x14ac:dyDescent="0.2">
      <c r="B103" s="1">
        <f>B95+1</f>
        <v>86</v>
      </c>
      <c r="C103" s="2" t="s">
        <v>132</v>
      </c>
      <c r="D103" s="2" t="s">
        <v>35</v>
      </c>
      <c r="E103" s="123"/>
      <c r="F103" s="123" t="s">
        <v>112</v>
      </c>
      <c r="G103" s="123"/>
      <c r="H103" s="123"/>
      <c r="I103" s="123"/>
      <c r="J103" s="123"/>
      <c r="K103" s="24" t="s">
        <v>148</v>
      </c>
      <c r="L103" s="24">
        <v>3</v>
      </c>
      <c r="M103" s="24">
        <v>1</v>
      </c>
      <c r="N103" s="115">
        <v>6</v>
      </c>
    </row>
    <row r="104" spans="2:24" ht="13.5" customHeight="1" x14ac:dyDescent="0.2">
      <c r="B104" s="1">
        <f t="shared" ref="B104:B111" si="6">B103+1</f>
        <v>87</v>
      </c>
      <c r="C104" s="6"/>
      <c r="D104" s="6"/>
      <c r="E104" s="123"/>
      <c r="F104" s="123" t="s">
        <v>315</v>
      </c>
      <c r="G104" s="123"/>
      <c r="H104" s="123"/>
      <c r="I104" s="123"/>
      <c r="J104" s="123"/>
      <c r="K104" s="24"/>
      <c r="L104" s="24"/>
      <c r="M104" s="24"/>
      <c r="N104" s="115" t="s">
        <v>148</v>
      </c>
    </row>
    <row r="105" spans="2:24" ht="13.5" customHeight="1" x14ac:dyDescent="0.2">
      <c r="B105" s="1">
        <f t="shared" si="6"/>
        <v>88</v>
      </c>
      <c r="C105" s="6"/>
      <c r="D105" s="7"/>
      <c r="E105" s="123"/>
      <c r="F105" s="123" t="s">
        <v>36</v>
      </c>
      <c r="G105" s="123"/>
      <c r="H105" s="123"/>
      <c r="I105" s="123"/>
      <c r="J105" s="123"/>
      <c r="K105" s="24">
        <v>25</v>
      </c>
      <c r="L105" s="24"/>
      <c r="M105" s="24">
        <v>25</v>
      </c>
      <c r="N105" s="115">
        <v>25</v>
      </c>
    </row>
    <row r="106" spans="2:24" ht="13.5" customHeight="1" x14ac:dyDescent="0.2">
      <c r="B106" s="1">
        <f t="shared" si="6"/>
        <v>89</v>
      </c>
      <c r="C106" s="7"/>
      <c r="D106" s="8" t="s">
        <v>37</v>
      </c>
      <c r="E106" s="123"/>
      <c r="F106" s="123" t="s">
        <v>38</v>
      </c>
      <c r="G106" s="123"/>
      <c r="H106" s="123"/>
      <c r="I106" s="123"/>
      <c r="J106" s="123"/>
      <c r="K106" s="24" t="s">
        <v>148</v>
      </c>
      <c r="L106" s="24">
        <v>75</v>
      </c>
      <c r="M106" s="24">
        <v>50</v>
      </c>
      <c r="N106" s="115">
        <v>25</v>
      </c>
    </row>
    <row r="107" spans="2:24" ht="13.95" customHeight="1" x14ac:dyDescent="0.2">
      <c r="B107" s="1">
        <f t="shared" si="6"/>
        <v>90</v>
      </c>
      <c r="C107" s="2" t="s">
        <v>0</v>
      </c>
      <c r="D107" s="2" t="s">
        <v>229</v>
      </c>
      <c r="E107" s="123"/>
      <c r="F107" s="123" t="s">
        <v>230</v>
      </c>
      <c r="G107" s="123"/>
      <c r="H107" s="123"/>
      <c r="I107" s="123"/>
      <c r="J107" s="123"/>
      <c r="K107" s="24"/>
      <c r="L107" s="24" t="s">
        <v>148</v>
      </c>
      <c r="M107" s="24" t="s">
        <v>148</v>
      </c>
      <c r="N107" s="115"/>
    </row>
    <row r="108" spans="2:24" ht="13.5" customHeight="1" x14ac:dyDescent="0.2">
      <c r="B108" s="1">
        <f t="shared" si="6"/>
        <v>91</v>
      </c>
      <c r="C108" s="6"/>
      <c r="D108" s="8" t="s">
        <v>39</v>
      </c>
      <c r="E108" s="123"/>
      <c r="F108" s="123" t="s">
        <v>40</v>
      </c>
      <c r="G108" s="123"/>
      <c r="H108" s="123"/>
      <c r="I108" s="123"/>
      <c r="J108" s="123"/>
      <c r="K108" s="24" t="s">
        <v>148</v>
      </c>
      <c r="L108" s="24">
        <v>25</v>
      </c>
      <c r="M108" s="24" t="s">
        <v>148</v>
      </c>
      <c r="N108" s="115" t="s">
        <v>148</v>
      </c>
      <c r="U108">
        <f>COUNTA(K85:K108)</f>
        <v>9</v>
      </c>
      <c r="V108">
        <f>COUNTA(L85:L108)</f>
        <v>12</v>
      </c>
      <c r="W108">
        <f>COUNTA(M85:M108)</f>
        <v>15</v>
      </c>
      <c r="X108">
        <f>COUNTA(N85:N108)</f>
        <v>12</v>
      </c>
    </row>
    <row r="109" spans="2:24" ht="13.5" customHeight="1" x14ac:dyDescent="0.2">
      <c r="B109" s="1">
        <f t="shared" si="6"/>
        <v>92</v>
      </c>
      <c r="C109" s="152" t="s">
        <v>41</v>
      </c>
      <c r="D109" s="153"/>
      <c r="E109" s="123"/>
      <c r="F109" s="123" t="s">
        <v>42</v>
      </c>
      <c r="G109" s="123"/>
      <c r="H109" s="123"/>
      <c r="I109" s="123"/>
      <c r="J109" s="123"/>
      <c r="K109" s="24">
        <v>50</v>
      </c>
      <c r="L109" s="24">
        <v>125</v>
      </c>
      <c r="M109" s="24">
        <v>150</v>
      </c>
      <c r="N109" s="115">
        <v>100</v>
      </c>
    </row>
    <row r="110" spans="2:24" ht="13.5" customHeight="1" x14ac:dyDescent="0.2">
      <c r="B110" s="1">
        <f t="shared" si="6"/>
        <v>93</v>
      </c>
      <c r="C110" s="3"/>
      <c r="D110" s="82"/>
      <c r="E110" s="123"/>
      <c r="F110" s="123" t="s">
        <v>43</v>
      </c>
      <c r="G110" s="123"/>
      <c r="H110" s="123"/>
      <c r="I110" s="123"/>
      <c r="J110" s="123"/>
      <c r="K110" s="24">
        <v>50</v>
      </c>
      <c r="L110" s="24">
        <v>25</v>
      </c>
      <c r="M110" s="24">
        <v>150</v>
      </c>
      <c r="N110" s="115">
        <v>50</v>
      </c>
    </row>
    <row r="111" spans="2:24" ht="13.95" customHeight="1" thickBot="1" x14ac:dyDescent="0.25">
      <c r="B111" s="138">
        <f t="shared" si="6"/>
        <v>94</v>
      </c>
      <c r="C111" s="139"/>
      <c r="D111" s="140"/>
      <c r="E111" s="9"/>
      <c r="F111" s="9" t="s">
        <v>74</v>
      </c>
      <c r="G111" s="9"/>
      <c r="H111" s="9"/>
      <c r="I111" s="9"/>
      <c r="J111" s="9"/>
      <c r="K111" s="141">
        <v>50</v>
      </c>
      <c r="L111" s="141">
        <v>50</v>
      </c>
      <c r="M111" s="141">
        <v>100</v>
      </c>
      <c r="N111" s="142">
        <v>50</v>
      </c>
    </row>
    <row r="112" spans="2:24" ht="19.95" customHeight="1" thickTop="1" x14ac:dyDescent="0.2">
      <c r="B112" s="154" t="s">
        <v>45</v>
      </c>
      <c r="C112" s="155"/>
      <c r="D112" s="155"/>
      <c r="E112" s="155"/>
      <c r="F112" s="155"/>
      <c r="G112" s="155"/>
      <c r="H112" s="155"/>
      <c r="I112" s="155"/>
      <c r="J112" s="80"/>
      <c r="K112" s="32">
        <f>SUM(K113:K121)</f>
        <v>37440</v>
      </c>
      <c r="L112" s="32">
        <f>SUM(L113:L121)</f>
        <v>26515</v>
      </c>
      <c r="M112" s="32">
        <f>SUM(M113:M121)</f>
        <v>27026</v>
      </c>
      <c r="N112" s="143">
        <f>SUM(N113:N121)</f>
        <v>33029</v>
      </c>
    </row>
    <row r="113" spans="2:14" ht="13.95" customHeight="1" x14ac:dyDescent="0.2">
      <c r="B113" s="156" t="s">
        <v>46</v>
      </c>
      <c r="C113" s="157"/>
      <c r="D113" s="158"/>
      <c r="E113" s="12"/>
      <c r="F113" s="13"/>
      <c r="G113" s="149" t="s">
        <v>13</v>
      </c>
      <c r="H113" s="149"/>
      <c r="I113" s="13"/>
      <c r="J113" s="14"/>
      <c r="K113" s="4">
        <f>SUM(U$11:U$23)</f>
        <v>16300</v>
      </c>
      <c r="L113" s="4">
        <f>SUM(V$11:V$23)</f>
        <v>2365</v>
      </c>
      <c r="M113" s="4">
        <f>SUM(W$11:W$23)</f>
        <v>2400</v>
      </c>
      <c r="N113" s="5">
        <f>SUM(X$11:X$23)</f>
        <v>9625</v>
      </c>
    </row>
    <row r="114" spans="2:14" ht="13.95" customHeight="1" x14ac:dyDescent="0.2">
      <c r="B114" s="86"/>
      <c r="C114" s="64"/>
      <c r="D114" s="87"/>
      <c r="E114" s="15"/>
      <c r="F114" s="123"/>
      <c r="G114" s="149" t="s">
        <v>25</v>
      </c>
      <c r="H114" s="149"/>
      <c r="I114" s="119"/>
      <c r="J114" s="16"/>
      <c r="K114" s="4">
        <f>SUM(K$24)</f>
        <v>100</v>
      </c>
      <c r="L114" s="4">
        <f>SUM(L$24)</f>
        <v>150</v>
      </c>
      <c r="M114" s="4">
        <f>SUM(M$24)</f>
        <v>375</v>
      </c>
      <c r="N114" s="5">
        <f>SUM(N$24)</f>
        <v>175</v>
      </c>
    </row>
    <row r="115" spans="2:14" ht="13.95" customHeight="1" x14ac:dyDescent="0.2">
      <c r="B115" s="86"/>
      <c r="C115" s="64"/>
      <c r="D115" s="87"/>
      <c r="E115" s="15"/>
      <c r="F115" s="123"/>
      <c r="G115" s="149" t="s">
        <v>27</v>
      </c>
      <c r="H115" s="149"/>
      <c r="I115" s="13"/>
      <c r="J115" s="14"/>
      <c r="K115" s="4">
        <f>SUM(K$26:K$26)</f>
        <v>0</v>
      </c>
      <c r="L115" s="4">
        <f>SUM(L$26:L$26)</f>
        <v>0</v>
      </c>
      <c r="M115" s="4">
        <f>SUM(M$26:M$26)</f>
        <v>25</v>
      </c>
      <c r="N115" s="5">
        <f>SUM(N$26:N$26)</f>
        <v>25</v>
      </c>
    </row>
    <row r="116" spans="2:14" ht="13.95" customHeight="1" x14ac:dyDescent="0.2">
      <c r="B116" s="86"/>
      <c r="C116" s="64"/>
      <c r="D116" s="87"/>
      <c r="E116" s="15"/>
      <c r="F116" s="123"/>
      <c r="G116" s="149" t="s">
        <v>79</v>
      </c>
      <c r="H116" s="149"/>
      <c r="I116" s="13"/>
      <c r="J116" s="14"/>
      <c r="K116" s="4">
        <f>SUM(K$27:K$27)</f>
        <v>25</v>
      </c>
      <c r="L116" s="4">
        <f>SUM(L$27:L$27)</f>
        <v>0</v>
      </c>
      <c r="M116" s="4">
        <f>SUM(M$27:M$27)</f>
        <v>0</v>
      </c>
      <c r="N116" s="5">
        <f>SUM(N$27:N$27)</f>
        <v>0</v>
      </c>
    </row>
    <row r="117" spans="2:14" ht="13.95" customHeight="1" x14ac:dyDescent="0.2">
      <c r="B117" s="86"/>
      <c r="C117" s="64"/>
      <c r="D117" s="87"/>
      <c r="E117" s="15"/>
      <c r="F117" s="123"/>
      <c r="G117" s="149" t="s">
        <v>80</v>
      </c>
      <c r="H117" s="149"/>
      <c r="I117" s="13"/>
      <c r="J117" s="14"/>
      <c r="K117" s="4">
        <f>SUM(K29:K43)</f>
        <v>9100</v>
      </c>
      <c r="L117" s="4">
        <f>SUM(L$29:L$43)</f>
        <v>20575</v>
      </c>
      <c r="M117" s="4">
        <f>SUM(M$29:M$43)</f>
        <v>19825</v>
      </c>
      <c r="N117" s="5">
        <f>SUM(N$29:N$43)</f>
        <v>17525</v>
      </c>
    </row>
    <row r="118" spans="2:14" ht="13.95" customHeight="1" x14ac:dyDescent="0.2">
      <c r="B118" s="86"/>
      <c r="C118" s="64"/>
      <c r="D118" s="87"/>
      <c r="E118" s="15"/>
      <c r="F118" s="123"/>
      <c r="G118" s="149" t="s">
        <v>77</v>
      </c>
      <c r="H118" s="149"/>
      <c r="I118" s="13"/>
      <c r="J118" s="14"/>
      <c r="K118" s="4">
        <f>SUM(K$44:K$46)</f>
        <v>75</v>
      </c>
      <c r="L118" s="4">
        <f>SUM(L$44:L$46)</f>
        <v>25</v>
      </c>
      <c r="M118" s="4">
        <f>SUM(M$44:M$46)</f>
        <v>25</v>
      </c>
      <c r="N118" s="5">
        <f>SUM(N$44:N$46)</f>
        <v>0</v>
      </c>
    </row>
    <row r="119" spans="2:14" ht="13.95" customHeight="1" x14ac:dyDescent="0.2">
      <c r="B119" s="86"/>
      <c r="C119" s="64"/>
      <c r="D119" s="87"/>
      <c r="E119" s="15"/>
      <c r="F119" s="123"/>
      <c r="G119" s="149" t="s">
        <v>28</v>
      </c>
      <c r="H119" s="149"/>
      <c r="I119" s="13"/>
      <c r="J119" s="14"/>
      <c r="K119" s="4">
        <f>SUM(K$47:K$84)</f>
        <v>11655</v>
      </c>
      <c r="L119" s="4">
        <f>SUM(L$47:L$84)</f>
        <v>3086</v>
      </c>
      <c r="M119" s="4">
        <f>SUM(M$47:M$84)</f>
        <v>3888</v>
      </c>
      <c r="N119" s="5">
        <f>SUM(N$47:N$84)</f>
        <v>5415</v>
      </c>
    </row>
    <row r="120" spans="2:14" ht="13.95" customHeight="1" x14ac:dyDescent="0.2">
      <c r="B120" s="86"/>
      <c r="C120" s="64"/>
      <c r="D120" s="87"/>
      <c r="E120" s="15"/>
      <c r="F120" s="123"/>
      <c r="G120" s="149" t="s">
        <v>47</v>
      </c>
      <c r="H120" s="149"/>
      <c r="I120" s="13"/>
      <c r="J120" s="14"/>
      <c r="K120" s="4">
        <f>SUM(K$28:K$28,K$109:K$110)</f>
        <v>107</v>
      </c>
      <c r="L120" s="4">
        <f>SUM(L28:L28,L$109:L$110)</f>
        <v>151</v>
      </c>
      <c r="M120" s="4">
        <f>SUM(M28:M28,M$109:M$110)</f>
        <v>302</v>
      </c>
      <c r="N120" s="5">
        <f>SUM(N28:N28,N$109:N$110)</f>
        <v>152</v>
      </c>
    </row>
    <row r="121" spans="2:14" ht="13.95" customHeight="1" thickBot="1" x14ac:dyDescent="0.25">
      <c r="B121" s="88"/>
      <c r="C121" s="89"/>
      <c r="D121" s="90"/>
      <c r="E121" s="17"/>
      <c r="F121" s="9"/>
      <c r="G121" s="147" t="s">
        <v>44</v>
      </c>
      <c r="H121" s="147"/>
      <c r="I121" s="18"/>
      <c r="J121" s="19"/>
      <c r="K121" s="10">
        <f>SUM(K$85:K$108,K$111)</f>
        <v>78</v>
      </c>
      <c r="L121" s="10">
        <f>SUM(L$85:L$108,L$111)</f>
        <v>163</v>
      </c>
      <c r="M121" s="10">
        <f>SUM(M$85:M$108,M$111)</f>
        <v>186</v>
      </c>
      <c r="N121" s="11">
        <f>SUM(N$85:N$108,N$111)</f>
        <v>112</v>
      </c>
    </row>
    <row r="122" spans="2:14" ht="18" customHeight="1" thickTop="1" x14ac:dyDescent="0.2">
      <c r="B122" s="159" t="s">
        <v>48</v>
      </c>
      <c r="C122" s="160"/>
      <c r="D122" s="161"/>
      <c r="E122" s="91"/>
      <c r="F122" s="120"/>
      <c r="G122" s="162" t="s">
        <v>49</v>
      </c>
      <c r="H122" s="162"/>
      <c r="I122" s="120"/>
      <c r="J122" s="121"/>
      <c r="K122" s="35" t="s">
        <v>50</v>
      </c>
      <c r="L122" s="41"/>
      <c r="M122" s="41"/>
      <c r="N122" s="53"/>
    </row>
    <row r="123" spans="2:14" ht="18" customHeight="1" x14ac:dyDescent="0.2">
      <c r="B123" s="92"/>
      <c r="C123" s="93"/>
      <c r="D123" s="93"/>
      <c r="E123" s="94"/>
      <c r="F123" s="95"/>
      <c r="G123" s="96"/>
      <c r="H123" s="96"/>
      <c r="I123" s="95"/>
      <c r="J123" s="97"/>
      <c r="K123" s="36" t="s">
        <v>51</v>
      </c>
      <c r="L123" s="42"/>
      <c r="M123" s="42"/>
      <c r="N123" s="45"/>
    </row>
    <row r="124" spans="2:14" ht="18" customHeight="1" x14ac:dyDescent="0.2">
      <c r="B124" s="86"/>
      <c r="C124" s="64"/>
      <c r="D124" s="64"/>
      <c r="E124" s="98"/>
      <c r="F124" s="22"/>
      <c r="G124" s="163" t="s">
        <v>52</v>
      </c>
      <c r="H124" s="163"/>
      <c r="I124" s="118"/>
      <c r="J124" s="122"/>
      <c r="K124" s="37" t="s">
        <v>53</v>
      </c>
      <c r="L124" s="43"/>
      <c r="M124" s="47"/>
      <c r="N124" s="43"/>
    </row>
    <row r="125" spans="2:14" ht="18" customHeight="1" x14ac:dyDescent="0.2">
      <c r="B125" s="86"/>
      <c r="C125" s="64"/>
      <c r="D125" s="64"/>
      <c r="E125" s="99"/>
      <c r="F125" s="64"/>
      <c r="G125" s="100"/>
      <c r="H125" s="100"/>
      <c r="I125" s="93"/>
      <c r="J125" s="101"/>
      <c r="K125" s="38" t="s">
        <v>89</v>
      </c>
      <c r="L125" s="44"/>
      <c r="M125" s="26"/>
      <c r="N125" s="44"/>
    </row>
    <row r="126" spans="2:14" ht="18" customHeight="1" x14ac:dyDescent="0.2">
      <c r="B126" s="86"/>
      <c r="C126" s="64"/>
      <c r="D126" s="64"/>
      <c r="E126" s="99"/>
      <c r="F126" s="64"/>
      <c r="G126" s="100"/>
      <c r="H126" s="100"/>
      <c r="I126" s="93"/>
      <c r="J126" s="101"/>
      <c r="K126" s="38" t="s">
        <v>82</v>
      </c>
      <c r="L126" s="42"/>
      <c r="M126" s="26"/>
      <c r="N126" s="44"/>
    </row>
    <row r="127" spans="2:14" ht="18" customHeight="1" x14ac:dyDescent="0.2">
      <c r="B127" s="86"/>
      <c r="C127" s="64"/>
      <c r="D127" s="64"/>
      <c r="E127" s="98"/>
      <c r="F127" s="22"/>
      <c r="G127" s="163" t="s">
        <v>54</v>
      </c>
      <c r="H127" s="163"/>
      <c r="I127" s="118"/>
      <c r="J127" s="122"/>
      <c r="K127" s="37" t="s">
        <v>93</v>
      </c>
      <c r="L127" s="43"/>
      <c r="M127" s="47"/>
      <c r="N127" s="43"/>
    </row>
    <row r="128" spans="2:14" ht="18" customHeight="1" x14ac:dyDescent="0.2">
      <c r="B128" s="86"/>
      <c r="C128" s="64"/>
      <c r="D128" s="64"/>
      <c r="E128" s="99"/>
      <c r="F128" s="64"/>
      <c r="G128" s="100"/>
      <c r="H128" s="100"/>
      <c r="I128" s="93"/>
      <c r="J128" s="101"/>
      <c r="K128" s="38" t="s">
        <v>90</v>
      </c>
      <c r="L128" s="44"/>
      <c r="M128" s="26"/>
      <c r="N128" s="44"/>
    </row>
    <row r="129" spans="2:14" ht="18" customHeight="1" x14ac:dyDescent="0.2">
      <c r="B129" s="86"/>
      <c r="C129" s="64"/>
      <c r="D129" s="64"/>
      <c r="E129" s="99"/>
      <c r="F129" s="64"/>
      <c r="G129" s="100"/>
      <c r="H129" s="100"/>
      <c r="I129" s="93"/>
      <c r="J129" s="101"/>
      <c r="K129" s="38" t="s">
        <v>91</v>
      </c>
      <c r="L129" s="44"/>
      <c r="M129" s="44"/>
      <c r="N129" s="44"/>
    </row>
    <row r="130" spans="2:14" ht="18" customHeight="1" x14ac:dyDescent="0.2">
      <c r="B130" s="86"/>
      <c r="C130" s="64"/>
      <c r="D130" s="64"/>
      <c r="E130" s="78"/>
      <c r="F130" s="79"/>
      <c r="G130" s="96"/>
      <c r="H130" s="96"/>
      <c r="I130" s="95"/>
      <c r="J130" s="97"/>
      <c r="K130" s="38" t="s">
        <v>92</v>
      </c>
      <c r="L130" s="45"/>
      <c r="M130" s="42"/>
      <c r="N130" s="45"/>
    </row>
    <row r="131" spans="2:14" ht="18" customHeight="1" x14ac:dyDescent="0.2">
      <c r="B131" s="102"/>
      <c r="C131" s="79"/>
      <c r="D131" s="79"/>
      <c r="E131" s="15"/>
      <c r="F131" s="123"/>
      <c r="G131" s="149" t="s">
        <v>55</v>
      </c>
      <c r="H131" s="149"/>
      <c r="I131" s="13"/>
      <c r="J131" s="14"/>
      <c r="K131" s="27" t="s">
        <v>161</v>
      </c>
      <c r="L131" s="46"/>
      <c r="M131" s="48"/>
      <c r="N131" s="46"/>
    </row>
    <row r="132" spans="2:14" ht="18" customHeight="1" x14ac:dyDescent="0.2">
      <c r="B132" s="156" t="s">
        <v>56</v>
      </c>
      <c r="C132" s="157"/>
      <c r="D132" s="157"/>
      <c r="E132" s="22"/>
      <c r="F132" s="22"/>
      <c r="G132" s="22"/>
      <c r="H132" s="22"/>
      <c r="I132" s="22"/>
      <c r="J132" s="22"/>
      <c r="K132" s="22"/>
      <c r="L132" s="22"/>
      <c r="M132" s="22"/>
      <c r="N132" s="54"/>
    </row>
    <row r="133" spans="2:14" ht="14.1" customHeight="1" x14ac:dyDescent="0.2">
      <c r="B133" s="103"/>
      <c r="C133" s="39" t="s">
        <v>57</v>
      </c>
      <c r="D133" s="104"/>
      <c r="E133" s="39"/>
      <c r="F133" s="39"/>
      <c r="G133" s="39"/>
      <c r="H133" s="39"/>
      <c r="I133" s="39"/>
      <c r="J133" s="39"/>
      <c r="K133" s="39"/>
      <c r="L133" s="39"/>
      <c r="M133" s="39"/>
      <c r="N133" s="55"/>
    </row>
    <row r="134" spans="2:14" ht="14.1" customHeight="1" x14ac:dyDescent="0.2">
      <c r="B134" s="103"/>
      <c r="C134" s="39" t="s">
        <v>58</v>
      </c>
      <c r="D134" s="104"/>
      <c r="E134" s="39"/>
      <c r="F134" s="39"/>
      <c r="G134" s="39"/>
      <c r="H134" s="39"/>
      <c r="I134" s="39"/>
      <c r="J134" s="39"/>
      <c r="K134" s="39"/>
      <c r="L134" s="39"/>
      <c r="M134" s="39"/>
      <c r="N134" s="55"/>
    </row>
    <row r="135" spans="2:14" ht="14.1" customHeight="1" x14ac:dyDescent="0.2">
      <c r="B135" s="103"/>
      <c r="C135" s="39" t="s">
        <v>59</v>
      </c>
      <c r="D135" s="104"/>
      <c r="E135" s="39"/>
      <c r="F135" s="39"/>
      <c r="G135" s="39"/>
      <c r="H135" s="39"/>
      <c r="I135" s="39"/>
      <c r="J135" s="39"/>
      <c r="K135" s="39"/>
      <c r="L135" s="39"/>
      <c r="M135" s="39"/>
      <c r="N135" s="55"/>
    </row>
    <row r="136" spans="2:14" ht="14.1" customHeight="1" x14ac:dyDescent="0.2">
      <c r="B136" s="103"/>
      <c r="C136" s="39" t="s">
        <v>122</v>
      </c>
      <c r="D136" s="104"/>
      <c r="E136" s="39"/>
      <c r="F136" s="39"/>
      <c r="G136" s="39"/>
      <c r="H136" s="39"/>
      <c r="I136" s="39"/>
      <c r="J136" s="39"/>
      <c r="K136" s="39"/>
      <c r="L136" s="39"/>
      <c r="M136" s="39"/>
      <c r="N136" s="55"/>
    </row>
    <row r="137" spans="2:14" ht="14.1" customHeight="1" x14ac:dyDescent="0.2">
      <c r="B137" s="105"/>
      <c r="C137" s="39" t="s">
        <v>123</v>
      </c>
      <c r="D137" s="39"/>
      <c r="E137" s="39"/>
      <c r="F137" s="39"/>
      <c r="G137" s="39"/>
      <c r="H137" s="39"/>
      <c r="I137" s="39"/>
      <c r="J137" s="39"/>
      <c r="K137" s="39"/>
      <c r="L137" s="39"/>
      <c r="M137" s="39"/>
      <c r="N137" s="55"/>
    </row>
    <row r="138" spans="2:14" ht="14.1" customHeight="1" x14ac:dyDescent="0.2">
      <c r="B138" s="105"/>
      <c r="C138" s="39" t="s">
        <v>119</v>
      </c>
      <c r="D138" s="39"/>
      <c r="E138" s="39"/>
      <c r="F138" s="39"/>
      <c r="G138" s="39"/>
      <c r="H138" s="39"/>
      <c r="I138" s="39"/>
      <c r="J138" s="39"/>
      <c r="K138" s="39"/>
      <c r="L138" s="39"/>
      <c r="M138" s="39"/>
      <c r="N138" s="55"/>
    </row>
    <row r="139" spans="2:14" ht="14.1" customHeight="1" x14ac:dyDescent="0.2">
      <c r="B139" s="105"/>
      <c r="C139" s="39" t="s">
        <v>87</v>
      </c>
      <c r="D139" s="39"/>
      <c r="E139" s="39"/>
      <c r="F139" s="39"/>
      <c r="G139" s="39"/>
      <c r="H139" s="39"/>
      <c r="I139" s="39"/>
      <c r="J139" s="39"/>
      <c r="K139" s="39"/>
      <c r="L139" s="39"/>
      <c r="M139" s="39"/>
      <c r="N139" s="55"/>
    </row>
    <row r="140" spans="2:14" ht="14.1" customHeight="1" x14ac:dyDescent="0.2">
      <c r="B140" s="105"/>
      <c r="C140" s="39" t="s">
        <v>88</v>
      </c>
      <c r="D140" s="39"/>
      <c r="E140" s="39"/>
      <c r="F140" s="39"/>
      <c r="G140" s="39"/>
      <c r="H140" s="39"/>
      <c r="I140" s="39"/>
      <c r="J140" s="39"/>
      <c r="K140" s="39"/>
      <c r="L140" s="39"/>
      <c r="M140" s="39"/>
      <c r="N140" s="55"/>
    </row>
    <row r="141" spans="2:14" ht="14.1" customHeight="1" x14ac:dyDescent="0.2">
      <c r="B141" s="105"/>
      <c r="C141" s="39" t="s">
        <v>78</v>
      </c>
      <c r="D141" s="39"/>
      <c r="E141" s="39"/>
      <c r="F141" s="39"/>
      <c r="G141" s="39"/>
      <c r="H141" s="39"/>
      <c r="I141" s="39"/>
      <c r="J141" s="39"/>
      <c r="K141" s="39"/>
      <c r="L141" s="39"/>
      <c r="M141" s="39"/>
      <c r="N141" s="55"/>
    </row>
    <row r="142" spans="2:14" ht="14.1" customHeight="1" x14ac:dyDescent="0.2">
      <c r="B142" s="105"/>
      <c r="C142" s="39" t="s">
        <v>128</v>
      </c>
      <c r="D142" s="39"/>
      <c r="E142" s="39"/>
      <c r="F142" s="39"/>
      <c r="G142" s="39"/>
      <c r="H142" s="39"/>
      <c r="I142" s="39"/>
      <c r="J142" s="39"/>
      <c r="K142" s="39"/>
      <c r="L142" s="39"/>
      <c r="M142" s="39"/>
      <c r="N142" s="55"/>
    </row>
    <row r="143" spans="2:14" ht="14.1" customHeight="1" x14ac:dyDescent="0.2">
      <c r="B143" s="105"/>
      <c r="C143" s="39" t="s">
        <v>124</v>
      </c>
      <c r="D143" s="39"/>
      <c r="E143" s="39"/>
      <c r="F143" s="39"/>
      <c r="G143" s="39"/>
      <c r="H143" s="39"/>
      <c r="I143" s="39"/>
      <c r="J143" s="39"/>
      <c r="K143" s="39"/>
      <c r="L143" s="39"/>
      <c r="M143" s="39"/>
      <c r="N143" s="55"/>
    </row>
    <row r="144" spans="2:14" ht="14.1" customHeight="1" x14ac:dyDescent="0.2">
      <c r="B144" s="105"/>
      <c r="C144" s="39" t="s">
        <v>125</v>
      </c>
      <c r="D144" s="39"/>
      <c r="E144" s="39"/>
      <c r="F144" s="39"/>
      <c r="G144" s="39"/>
      <c r="H144" s="39"/>
      <c r="I144" s="39"/>
      <c r="J144" s="39"/>
      <c r="K144" s="39"/>
      <c r="L144" s="39"/>
      <c r="M144" s="39"/>
      <c r="N144" s="55"/>
    </row>
    <row r="145" spans="2:14" ht="14.1" customHeight="1" x14ac:dyDescent="0.2">
      <c r="B145" s="105"/>
      <c r="C145" s="39" t="s">
        <v>126</v>
      </c>
      <c r="D145" s="39"/>
      <c r="E145" s="39"/>
      <c r="F145" s="39"/>
      <c r="G145" s="39"/>
      <c r="H145" s="39"/>
      <c r="I145" s="39"/>
      <c r="J145" s="39"/>
      <c r="K145" s="39"/>
      <c r="L145" s="39"/>
      <c r="M145" s="39"/>
      <c r="N145" s="55"/>
    </row>
    <row r="146" spans="2:14" ht="14.1" customHeight="1" x14ac:dyDescent="0.2">
      <c r="B146" s="105"/>
      <c r="C146" s="39" t="s">
        <v>115</v>
      </c>
      <c r="D146" s="39"/>
      <c r="E146" s="39"/>
      <c r="F146" s="39"/>
      <c r="G146" s="39"/>
      <c r="H146" s="39"/>
      <c r="I146" s="39"/>
      <c r="J146" s="39"/>
      <c r="K146" s="39"/>
      <c r="L146" s="39"/>
      <c r="M146" s="39"/>
      <c r="N146" s="55"/>
    </row>
    <row r="147" spans="2:14" ht="14.1" customHeight="1" x14ac:dyDescent="0.2">
      <c r="B147" s="105"/>
      <c r="C147" s="39" t="s">
        <v>127</v>
      </c>
      <c r="D147" s="39"/>
      <c r="E147" s="39"/>
      <c r="F147" s="39"/>
      <c r="G147" s="39"/>
      <c r="H147" s="39"/>
      <c r="I147" s="39"/>
      <c r="J147" s="39"/>
      <c r="K147" s="39"/>
      <c r="L147" s="39"/>
      <c r="M147" s="39"/>
      <c r="N147" s="55"/>
    </row>
    <row r="148" spans="2:14" ht="14.1" customHeight="1" x14ac:dyDescent="0.2">
      <c r="B148" s="105"/>
      <c r="C148" s="39" t="s">
        <v>188</v>
      </c>
      <c r="D148" s="39"/>
      <c r="E148" s="39"/>
      <c r="F148" s="39"/>
      <c r="G148" s="39"/>
      <c r="H148" s="39"/>
      <c r="I148" s="39"/>
      <c r="J148" s="39"/>
      <c r="K148" s="39"/>
      <c r="L148" s="39"/>
      <c r="M148" s="39"/>
      <c r="N148" s="55"/>
    </row>
    <row r="149" spans="2:14" ht="14.1" customHeight="1" x14ac:dyDescent="0.2">
      <c r="B149" s="105"/>
      <c r="C149" s="39" t="s">
        <v>121</v>
      </c>
      <c r="D149" s="39"/>
      <c r="E149" s="39"/>
      <c r="F149" s="39"/>
      <c r="G149" s="39"/>
      <c r="H149" s="39"/>
      <c r="I149" s="39"/>
      <c r="J149" s="39"/>
      <c r="K149" s="39"/>
      <c r="L149" s="39"/>
      <c r="M149" s="39"/>
      <c r="N149" s="55"/>
    </row>
    <row r="150" spans="2:14" x14ac:dyDescent="0.2">
      <c r="B150" s="106"/>
      <c r="C150" s="39" t="s">
        <v>134</v>
      </c>
      <c r="N150" s="63"/>
    </row>
    <row r="151" spans="2:14" x14ac:dyDescent="0.2">
      <c r="B151" s="106"/>
      <c r="C151" s="39" t="s">
        <v>130</v>
      </c>
      <c r="N151" s="63"/>
    </row>
    <row r="152" spans="2:14" ht="14.1" customHeight="1" x14ac:dyDescent="0.2">
      <c r="B152" s="105"/>
      <c r="C152" s="39" t="s">
        <v>104</v>
      </c>
      <c r="D152" s="39"/>
      <c r="E152" s="39"/>
      <c r="F152" s="39"/>
      <c r="G152" s="39"/>
      <c r="H152" s="39"/>
      <c r="I152" s="39"/>
      <c r="J152" s="39"/>
      <c r="K152" s="39"/>
      <c r="L152" s="39"/>
      <c r="M152" s="39"/>
      <c r="N152" s="55"/>
    </row>
    <row r="153" spans="2:14" ht="18" customHeight="1" x14ac:dyDescent="0.2">
      <c r="B153" s="105"/>
      <c r="C153" s="39" t="s">
        <v>60</v>
      </c>
      <c r="D153" s="39"/>
      <c r="E153" s="39"/>
      <c r="F153" s="39"/>
      <c r="G153" s="39"/>
      <c r="H153" s="39"/>
      <c r="I153" s="39"/>
      <c r="J153" s="39"/>
      <c r="K153" s="39"/>
      <c r="L153" s="39"/>
      <c r="M153" s="39"/>
      <c r="N153" s="55"/>
    </row>
    <row r="154" spans="2:14" x14ac:dyDescent="0.2">
      <c r="B154" s="106"/>
      <c r="C154" s="39" t="s">
        <v>120</v>
      </c>
      <c r="N154" s="63"/>
    </row>
    <row r="155" spans="2:14" x14ac:dyDescent="0.2">
      <c r="B155" s="106"/>
      <c r="C155" s="39" t="s">
        <v>139</v>
      </c>
      <c r="N155" s="63"/>
    </row>
    <row r="156" spans="2:14" ht="13.8" thickBot="1" x14ac:dyDescent="0.25">
      <c r="B156" s="107"/>
      <c r="C156" s="40" t="s">
        <v>131</v>
      </c>
      <c r="D156" s="61"/>
      <c r="E156" s="61"/>
      <c r="F156" s="61"/>
      <c r="G156" s="61"/>
      <c r="H156" s="61"/>
      <c r="I156" s="61"/>
      <c r="J156" s="61"/>
      <c r="K156" s="61"/>
      <c r="L156" s="61"/>
      <c r="M156" s="61"/>
      <c r="N156" s="62"/>
    </row>
  </sheetData>
  <mergeCells count="28">
    <mergeCell ref="D9:F9"/>
    <mergeCell ref="D4:G4"/>
    <mergeCell ref="D5:G5"/>
    <mergeCell ref="D6:G6"/>
    <mergeCell ref="D7:F7"/>
    <mergeCell ref="D8:F8"/>
    <mergeCell ref="G117:H117"/>
    <mergeCell ref="G10:H10"/>
    <mergeCell ref="D100:G100"/>
    <mergeCell ref="D101:G101"/>
    <mergeCell ref="G102:H102"/>
    <mergeCell ref="C109:D109"/>
    <mergeCell ref="B112:I112"/>
    <mergeCell ref="B113:D113"/>
    <mergeCell ref="G113:H113"/>
    <mergeCell ref="G114:H114"/>
    <mergeCell ref="G115:H115"/>
    <mergeCell ref="G116:H116"/>
    <mergeCell ref="G124:H124"/>
    <mergeCell ref="G127:H127"/>
    <mergeCell ref="G131:H131"/>
    <mergeCell ref="B132:D132"/>
    <mergeCell ref="G118:H118"/>
    <mergeCell ref="G119:H119"/>
    <mergeCell ref="G120:H120"/>
    <mergeCell ref="G121:H121"/>
    <mergeCell ref="B122:D122"/>
    <mergeCell ref="G122:H122"/>
  </mergeCells>
  <phoneticPr fontId="23"/>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sheetPr>
  <dimension ref="B1:AC158"/>
  <sheetViews>
    <sheetView view="pageBreakPreview" zoomScale="75" zoomScaleNormal="75" zoomScaleSheetLayoutView="75" workbookViewId="0">
      <pane xSplit="10" ySplit="10" topLeftCell="K44"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316</v>
      </c>
      <c r="L5" s="29" t="str">
        <f>K5</f>
        <v>2022.7.21</v>
      </c>
      <c r="M5" s="29" t="str">
        <f>K5</f>
        <v>2022.7.21</v>
      </c>
      <c r="N5" s="113" t="str">
        <f>K5</f>
        <v>2022.7.21</v>
      </c>
    </row>
    <row r="6" spans="2:24" ht="18" customHeight="1" x14ac:dyDescent="0.2">
      <c r="B6" s="68"/>
      <c r="C6" s="123"/>
      <c r="D6" s="149" t="s">
        <v>3</v>
      </c>
      <c r="E6" s="149"/>
      <c r="F6" s="149"/>
      <c r="G6" s="149"/>
      <c r="H6" s="123"/>
      <c r="I6" s="123"/>
      <c r="J6" s="69"/>
      <c r="K6" s="108">
        <v>0.44444444444444442</v>
      </c>
      <c r="L6" s="108">
        <v>0.38958333333333334</v>
      </c>
      <c r="M6" s="108">
        <v>0.47083333333333338</v>
      </c>
      <c r="N6" s="109">
        <v>0.49583333333333335</v>
      </c>
    </row>
    <row r="7" spans="2:24" ht="18" customHeight="1" x14ac:dyDescent="0.2">
      <c r="B7" s="68"/>
      <c r="C7" s="123"/>
      <c r="D7" s="149" t="s">
        <v>4</v>
      </c>
      <c r="E7" s="150"/>
      <c r="F7" s="150"/>
      <c r="G7" s="70" t="s">
        <v>5</v>
      </c>
      <c r="H7" s="123"/>
      <c r="I7" s="123"/>
      <c r="J7" s="69"/>
      <c r="K7" s="110">
        <v>2.5499999999999998</v>
      </c>
      <c r="L7" s="110">
        <v>1.64</v>
      </c>
      <c r="M7" s="110">
        <v>1.68</v>
      </c>
      <c r="N7" s="111">
        <v>1.7</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317</v>
      </c>
      <c r="G11" s="123"/>
      <c r="H11" s="123"/>
      <c r="I11" s="123"/>
      <c r="J11" s="123"/>
      <c r="K11" s="20"/>
      <c r="L11" s="20"/>
      <c r="M11" s="20"/>
      <c r="N11" s="21" t="s">
        <v>149</v>
      </c>
      <c r="P11" t="s">
        <v>14</v>
      </c>
      <c r="Q11">
        <f t="shared" ref="Q11:T14" si="0">IF(K11="",0,VALUE(MID(K11,2,LEN(K11)-2)))</f>
        <v>0</v>
      </c>
      <c r="R11">
        <f t="shared" si="0"/>
        <v>0</v>
      </c>
      <c r="S11">
        <f t="shared" si="0"/>
        <v>0</v>
      </c>
      <c r="T11" t="e">
        <f t="shared" si="0"/>
        <v>#VALUE!</v>
      </c>
      <c r="U11">
        <f t="shared" ref="U11:X24" si="1">IF(K11="＋",0,IF(K11="(＋)",0,ABS(K11)))</f>
        <v>0</v>
      </c>
      <c r="V11">
        <f t="shared" si="1"/>
        <v>0</v>
      </c>
      <c r="W11">
        <f t="shared" si="1"/>
        <v>0</v>
      </c>
      <c r="X11">
        <f t="shared" si="1"/>
        <v>0</v>
      </c>
    </row>
    <row r="12" spans="2:24" ht="13.5" customHeight="1" x14ac:dyDescent="0.2">
      <c r="B12" s="1">
        <f>B11+1</f>
        <v>2</v>
      </c>
      <c r="C12" s="3"/>
      <c r="D12" s="6"/>
      <c r="E12" s="123"/>
      <c r="F12" s="123" t="s">
        <v>191</v>
      </c>
      <c r="G12" s="123"/>
      <c r="H12" s="123"/>
      <c r="I12" s="123"/>
      <c r="J12" s="123"/>
      <c r="K12" s="20" t="s">
        <v>251</v>
      </c>
      <c r="L12" s="20" t="s">
        <v>260</v>
      </c>
      <c r="M12" s="20" t="s">
        <v>251</v>
      </c>
      <c r="N12" s="21" t="s">
        <v>279</v>
      </c>
      <c r="P12" t="s">
        <v>14</v>
      </c>
      <c r="Q12">
        <f>IF(K12="",0,VALUE(MID(K12,2,LEN(K12)-2)))</f>
        <v>400</v>
      </c>
      <c r="R12">
        <f t="shared" si="0"/>
        <v>350</v>
      </c>
      <c r="S12">
        <f t="shared" si="0"/>
        <v>400</v>
      </c>
      <c r="T12">
        <f t="shared" si="0"/>
        <v>375</v>
      </c>
      <c r="U12">
        <f>IF(K12="＋",0,IF(K12="(＋)",0,ABS(K12)))</f>
        <v>400</v>
      </c>
      <c r="V12">
        <f t="shared" si="1"/>
        <v>350</v>
      </c>
      <c r="W12">
        <f t="shared" si="1"/>
        <v>400</v>
      </c>
      <c r="X12">
        <f t="shared" si="1"/>
        <v>375</v>
      </c>
    </row>
    <row r="13" spans="2:24" ht="13.95" customHeight="1" x14ac:dyDescent="0.2">
      <c r="B13" s="1">
        <f t="shared" ref="B13:B76" si="2">B12+1</f>
        <v>3</v>
      </c>
      <c r="C13" s="3"/>
      <c r="D13" s="6"/>
      <c r="E13" s="123"/>
      <c r="F13" s="123" t="s">
        <v>194</v>
      </c>
      <c r="G13" s="123"/>
      <c r="H13" s="123"/>
      <c r="I13" s="123"/>
      <c r="J13" s="123"/>
      <c r="K13" s="20" t="s">
        <v>151</v>
      </c>
      <c r="L13" s="20" t="s">
        <v>151</v>
      </c>
      <c r="M13" s="20"/>
      <c r="N13" s="21"/>
      <c r="P13" t="s">
        <v>14</v>
      </c>
      <c r="Q13">
        <f>IF(K13="",0,VALUE(MID(K13,2,LEN(K13)-2)))</f>
        <v>25</v>
      </c>
      <c r="R13">
        <f t="shared" si="0"/>
        <v>25</v>
      </c>
      <c r="S13">
        <f t="shared" si="0"/>
        <v>0</v>
      </c>
      <c r="T13">
        <f t="shared" si="0"/>
        <v>0</v>
      </c>
      <c r="U13">
        <f>IF(K13="＋",0,IF(K13="(＋)",0,ABS(K13)))</f>
        <v>25</v>
      </c>
      <c r="V13">
        <f t="shared" si="1"/>
        <v>25</v>
      </c>
      <c r="W13">
        <f t="shared" si="1"/>
        <v>0</v>
      </c>
      <c r="X13">
        <f t="shared" si="1"/>
        <v>0</v>
      </c>
    </row>
    <row r="14" spans="2:24" ht="13.5" customHeight="1" x14ac:dyDescent="0.2">
      <c r="B14" s="1">
        <f t="shared" si="2"/>
        <v>4</v>
      </c>
      <c r="C14" s="3"/>
      <c r="D14" s="6"/>
      <c r="E14" s="123"/>
      <c r="F14" s="123" t="s">
        <v>318</v>
      </c>
      <c r="G14" s="123"/>
      <c r="H14" s="123"/>
      <c r="I14" s="123"/>
      <c r="J14" s="123"/>
      <c r="K14" s="20" t="s">
        <v>149</v>
      </c>
      <c r="L14" s="20"/>
      <c r="M14" s="20"/>
      <c r="N14" s="21" t="s">
        <v>253</v>
      </c>
      <c r="P14" t="s">
        <v>14</v>
      </c>
      <c r="Q14" t="e">
        <f>IF(K14="",0,VALUE(MID(K14,2,LEN(K14)-2)))</f>
        <v>#VALUE!</v>
      </c>
      <c r="R14">
        <f t="shared" si="0"/>
        <v>0</v>
      </c>
      <c r="S14">
        <f t="shared" si="0"/>
        <v>0</v>
      </c>
      <c r="T14">
        <f t="shared" si="0"/>
        <v>100</v>
      </c>
      <c r="U14">
        <f t="shared" si="1"/>
        <v>0</v>
      </c>
      <c r="V14">
        <f t="shared" si="1"/>
        <v>0</v>
      </c>
      <c r="W14">
        <f t="shared" si="1"/>
        <v>0</v>
      </c>
      <c r="X14">
        <f t="shared" si="1"/>
        <v>100</v>
      </c>
    </row>
    <row r="15" spans="2:24" ht="13.95" customHeight="1" x14ac:dyDescent="0.2">
      <c r="B15" s="1">
        <f t="shared" si="2"/>
        <v>5</v>
      </c>
      <c r="C15" s="3"/>
      <c r="D15" s="6"/>
      <c r="E15" s="123"/>
      <c r="F15" s="123" t="s">
        <v>197</v>
      </c>
      <c r="G15" s="123"/>
      <c r="H15" s="123"/>
      <c r="I15" s="123"/>
      <c r="J15" s="123"/>
      <c r="K15" s="20" t="s">
        <v>168</v>
      </c>
      <c r="L15" s="20" t="s">
        <v>319</v>
      </c>
      <c r="M15" s="20" t="s">
        <v>240</v>
      </c>
      <c r="N15" s="21" t="s">
        <v>320</v>
      </c>
      <c r="P15" s="81" t="s">
        <v>15</v>
      </c>
      <c r="Q15" t="str">
        <f>K15</f>
        <v>(225)</v>
      </c>
      <c r="R15" t="str">
        <f>L15</f>
        <v>(325)</v>
      </c>
      <c r="S15" t="str">
        <f>M15</f>
        <v>(250)</v>
      </c>
      <c r="T15" t="str">
        <f>N15</f>
        <v>(450)</v>
      </c>
      <c r="U15">
        <f t="shared" si="1"/>
        <v>225</v>
      </c>
      <c r="V15">
        <f>IF(L15="＋",0,IF(L15="(＋)",0,ABS(L15)))</f>
        <v>325</v>
      </c>
      <c r="W15">
        <f t="shared" si="1"/>
        <v>250</v>
      </c>
      <c r="X15">
        <f t="shared" si="1"/>
        <v>450</v>
      </c>
    </row>
    <row r="16" spans="2:24" ht="13.95" customHeight="1" x14ac:dyDescent="0.2">
      <c r="B16" s="1">
        <f t="shared" si="2"/>
        <v>6</v>
      </c>
      <c r="C16" s="3"/>
      <c r="D16" s="6"/>
      <c r="E16" s="123"/>
      <c r="F16" s="123" t="s">
        <v>202</v>
      </c>
      <c r="G16" s="123"/>
      <c r="H16" s="123"/>
      <c r="I16" s="123"/>
      <c r="J16" s="123"/>
      <c r="K16" s="20" t="s">
        <v>321</v>
      </c>
      <c r="L16" s="20" t="s">
        <v>322</v>
      </c>
      <c r="M16" s="20" t="s">
        <v>323</v>
      </c>
      <c r="N16" s="21" t="s">
        <v>324</v>
      </c>
      <c r="P16" t="s">
        <v>14</v>
      </c>
      <c r="Q16">
        <f>IF(K16="",0,VALUE(MID(K16,2,LEN(K16)-2)))</f>
        <v>525</v>
      </c>
      <c r="R16">
        <f>IF(L16="",0,VALUE(MID(L16,2,LEN(L16)-2)))</f>
        <v>750</v>
      </c>
      <c r="S16">
        <f>IF(M16="",0,VALUE(MID(M16,2,LEN(M16)-2)))</f>
        <v>350</v>
      </c>
      <c r="T16">
        <f>IF(N16="",0,VALUE(MID(N16,2,LEN(N16)-2)))</f>
        <v>0</v>
      </c>
      <c r="U16">
        <f>IF(K16="＋",0,IF(K16="(＋)",0,ABS(K16)))</f>
        <v>35250</v>
      </c>
      <c r="V16">
        <f>IF(L16="＋",0,IF(L16="(＋)",0,ABS(L16)))</f>
        <v>17500</v>
      </c>
      <c r="W16">
        <f>IF(M16="＋",0,IF(M16="(＋)",0,ABS(M16)))</f>
        <v>13500</v>
      </c>
      <c r="X16">
        <f>IF(N16="＋",0,IF(N16="(＋)",0,ABS(N16)))</f>
        <v>6000</v>
      </c>
    </row>
    <row r="17" spans="2:24" ht="13.5" customHeight="1" x14ac:dyDescent="0.2">
      <c r="B17" s="1">
        <f t="shared" si="2"/>
        <v>7</v>
      </c>
      <c r="C17" s="3"/>
      <c r="D17" s="6"/>
      <c r="E17" s="123"/>
      <c r="F17" s="123" t="s">
        <v>204</v>
      </c>
      <c r="G17" s="123"/>
      <c r="H17" s="123"/>
      <c r="I17" s="123"/>
      <c r="J17" s="123"/>
      <c r="K17" s="20" t="s">
        <v>325</v>
      </c>
      <c r="L17" s="20" t="s">
        <v>148</v>
      </c>
      <c r="M17" s="20" t="s">
        <v>148</v>
      </c>
      <c r="N17" s="21" t="s">
        <v>326</v>
      </c>
      <c r="P17" t="s">
        <v>14</v>
      </c>
      <c r="Q17">
        <f t="shared" ref="Q17:T17" si="3">IF(K17="",0,VALUE(MID(K17,2,LEN(K17)-2)))</f>
        <v>12</v>
      </c>
      <c r="R17" t="e">
        <f t="shared" si="3"/>
        <v>#VALUE!</v>
      </c>
      <c r="S17" t="e">
        <f t="shared" si="3"/>
        <v>#VALUE!</v>
      </c>
      <c r="T17">
        <f t="shared" si="3"/>
        <v>5</v>
      </c>
      <c r="U17">
        <f t="shared" si="1"/>
        <v>2125</v>
      </c>
      <c r="V17">
        <f t="shared" si="1"/>
        <v>0</v>
      </c>
      <c r="W17">
        <f t="shared" si="1"/>
        <v>0</v>
      </c>
      <c r="X17">
        <f t="shared" si="1"/>
        <v>650</v>
      </c>
    </row>
    <row r="18" spans="2:24" ht="13.95" customHeight="1" x14ac:dyDescent="0.2">
      <c r="B18" s="1">
        <f t="shared" si="2"/>
        <v>8</v>
      </c>
      <c r="C18" s="3"/>
      <c r="D18" s="6"/>
      <c r="E18" s="123"/>
      <c r="F18" s="123" t="s">
        <v>327</v>
      </c>
      <c r="G18" s="123"/>
      <c r="H18" s="123"/>
      <c r="I18" s="123"/>
      <c r="J18" s="123"/>
      <c r="K18" s="20"/>
      <c r="L18" s="20" t="s">
        <v>151</v>
      </c>
      <c r="M18" s="20" t="s">
        <v>149</v>
      </c>
      <c r="N18" s="21"/>
      <c r="P18" s="81" t="s">
        <v>15</v>
      </c>
      <c r="Q18">
        <f>K18</f>
        <v>0</v>
      </c>
      <c r="R18" t="str">
        <f>L18</f>
        <v>(25)</v>
      </c>
      <c r="S18" t="str">
        <f>M18</f>
        <v>(＋)</v>
      </c>
      <c r="T18">
        <f>N18</f>
        <v>0</v>
      </c>
      <c r="U18">
        <f t="shared" si="1"/>
        <v>0</v>
      </c>
      <c r="V18">
        <f t="shared" si="1"/>
        <v>25</v>
      </c>
      <c r="W18">
        <f t="shared" si="1"/>
        <v>0</v>
      </c>
      <c r="X18">
        <f t="shared" si="1"/>
        <v>0</v>
      </c>
    </row>
    <row r="19" spans="2:24" ht="13.95" customHeight="1" x14ac:dyDescent="0.2">
      <c r="B19" s="1">
        <f t="shared" si="2"/>
        <v>9</v>
      </c>
      <c r="C19" s="3"/>
      <c r="D19" s="6"/>
      <c r="E19" s="123"/>
      <c r="F19" s="123" t="s">
        <v>140</v>
      </c>
      <c r="G19" s="123"/>
      <c r="H19" s="123"/>
      <c r="I19" s="123"/>
      <c r="J19" s="123"/>
      <c r="K19" s="20" t="s">
        <v>150</v>
      </c>
      <c r="L19" s="20" t="s">
        <v>151</v>
      </c>
      <c r="M19" s="20" t="s">
        <v>150</v>
      </c>
      <c r="N19" s="21" t="s">
        <v>328</v>
      </c>
      <c r="P19" t="s">
        <v>14</v>
      </c>
      <c r="Q19">
        <f t="shared" ref="Q19:T21" si="4">IF(K19="",0,VALUE(MID(K19,2,LEN(K19)-2)))</f>
        <v>50</v>
      </c>
      <c r="R19">
        <f t="shared" si="4"/>
        <v>25</v>
      </c>
      <c r="S19">
        <f t="shared" si="4"/>
        <v>50</v>
      </c>
      <c r="T19">
        <f t="shared" si="4"/>
        <v>2000</v>
      </c>
      <c r="U19">
        <f t="shared" si="1"/>
        <v>50</v>
      </c>
      <c r="V19">
        <f t="shared" si="1"/>
        <v>25</v>
      </c>
      <c r="W19">
        <f t="shared" si="1"/>
        <v>50</v>
      </c>
      <c r="X19">
        <f t="shared" si="1"/>
        <v>2000</v>
      </c>
    </row>
    <row r="20" spans="2:24" ht="13.5" customHeight="1" x14ac:dyDescent="0.2">
      <c r="B20" s="1">
        <f t="shared" si="2"/>
        <v>10</v>
      </c>
      <c r="C20" s="3"/>
      <c r="D20" s="6"/>
      <c r="E20" s="123"/>
      <c r="F20" s="123" t="s">
        <v>208</v>
      </c>
      <c r="G20" s="123"/>
      <c r="H20" s="123"/>
      <c r="I20" s="123"/>
      <c r="J20" s="123"/>
      <c r="K20" s="20" t="s">
        <v>240</v>
      </c>
      <c r="L20" s="20" t="s">
        <v>260</v>
      </c>
      <c r="M20" s="20" t="s">
        <v>240</v>
      </c>
      <c r="N20" s="21" t="s">
        <v>286</v>
      </c>
      <c r="Q20">
        <f t="shared" si="4"/>
        <v>250</v>
      </c>
      <c r="R20">
        <f t="shared" si="4"/>
        <v>350</v>
      </c>
      <c r="S20">
        <f t="shared" si="4"/>
        <v>250</v>
      </c>
      <c r="T20">
        <f t="shared" si="4"/>
        <v>150</v>
      </c>
      <c r="U20">
        <f t="shared" si="1"/>
        <v>250</v>
      </c>
      <c r="V20">
        <f t="shared" si="1"/>
        <v>350</v>
      </c>
      <c r="W20">
        <f t="shared" si="1"/>
        <v>250</v>
      </c>
      <c r="X20">
        <f t="shared" si="1"/>
        <v>150</v>
      </c>
    </row>
    <row r="21" spans="2:24" ht="13.5" customHeight="1" x14ac:dyDescent="0.2">
      <c r="B21" s="1">
        <f t="shared" si="2"/>
        <v>11</v>
      </c>
      <c r="C21" s="3"/>
      <c r="D21" s="6"/>
      <c r="E21" s="123"/>
      <c r="F21" s="123" t="s">
        <v>302</v>
      </c>
      <c r="G21" s="131"/>
      <c r="H21" s="123"/>
      <c r="I21" s="123"/>
      <c r="J21" s="123"/>
      <c r="K21" s="20" t="s">
        <v>149</v>
      </c>
      <c r="L21" s="20" t="s">
        <v>151</v>
      </c>
      <c r="M21" s="20"/>
      <c r="N21" s="21" t="s">
        <v>149</v>
      </c>
      <c r="Q21" t="e">
        <f t="shared" si="4"/>
        <v>#VALUE!</v>
      </c>
      <c r="R21">
        <f>IF(L21="",0,VALUE(MID(L21,2,LEN(L21)-2)))</f>
        <v>25</v>
      </c>
      <c r="S21">
        <f>IF(M21="",0,VALUE(MID(M21,2,LEN(M21)-2)))</f>
        <v>0</v>
      </c>
      <c r="T21" t="e">
        <f>IF(N21="",0,VALUE(MID(N21,2,LEN(N21)-2)))</f>
        <v>#VALUE!</v>
      </c>
      <c r="U21">
        <f>IF(K21="＋",0,IF(K21="(＋)",0,ABS(K21)))</f>
        <v>0</v>
      </c>
      <c r="V21">
        <f>IF(L21="＋",0,IF(L21="(＋)",0,ABS(L21)))</f>
        <v>25</v>
      </c>
      <c r="W21">
        <f>IF(M21="＋",0,IF(M21="(＋)",0,ABS(M21)))</f>
        <v>0</v>
      </c>
      <c r="X21">
        <f>IF(N21="＋",0,IF(N21="(＋)",0,ABS(N21)))</f>
        <v>0</v>
      </c>
    </row>
    <row r="22" spans="2:24" ht="13.95" customHeight="1" x14ac:dyDescent="0.2">
      <c r="B22" s="1">
        <f t="shared" si="2"/>
        <v>12</v>
      </c>
      <c r="C22" s="3"/>
      <c r="D22" s="6"/>
      <c r="E22" s="123"/>
      <c r="F22" s="123" t="s">
        <v>116</v>
      </c>
      <c r="G22" s="123"/>
      <c r="H22" s="123"/>
      <c r="I22" s="123"/>
      <c r="J22" s="123"/>
      <c r="K22" s="20" t="s">
        <v>233</v>
      </c>
      <c r="L22" s="20" t="s">
        <v>151</v>
      </c>
      <c r="M22" s="20" t="s">
        <v>253</v>
      </c>
      <c r="N22" s="21" t="s">
        <v>232</v>
      </c>
      <c r="P22" s="81" t="s">
        <v>15</v>
      </c>
      <c r="Q22" t="str">
        <f>K22</f>
        <v>(200)</v>
      </c>
      <c r="R22" t="str">
        <f>L22</f>
        <v>(25)</v>
      </c>
      <c r="S22" t="str">
        <f>M22</f>
        <v>(100)</v>
      </c>
      <c r="T22" t="str">
        <f>N22</f>
        <v>(75)</v>
      </c>
      <c r="U22">
        <f t="shared" si="1"/>
        <v>200</v>
      </c>
      <c r="V22">
        <f t="shared" si="1"/>
        <v>25</v>
      </c>
      <c r="W22">
        <f t="shared" si="1"/>
        <v>100</v>
      </c>
      <c r="X22">
        <f t="shared" si="1"/>
        <v>75</v>
      </c>
    </row>
    <row r="23" spans="2:24" ht="13.5" customHeight="1" x14ac:dyDescent="0.2">
      <c r="B23" s="1">
        <f t="shared" si="2"/>
        <v>13</v>
      </c>
      <c r="C23" s="3"/>
      <c r="D23" s="6"/>
      <c r="E23" s="123"/>
      <c r="F23" s="123" t="s">
        <v>109</v>
      </c>
      <c r="G23" s="123"/>
      <c r="H23" s="123"/>
      <c r="I23" s="123"/>
      <c r="J23" s="123"/>
      <c r="K23" s="20" t="s">
        <v>237</v>
      </c>
      <c r="L23" s="20" t="s">
        <v>232</v>
      </c>
      <c r="M23" s="20" t="s">
        <v>168</v>
      </c>
      <c r="N23" s="21" t="s">
        <v>232</v>
      </c>
      <c r="U23">
        <f t="shared" si="1"/>
        <v>175</v>
      </c>
      <c r="V23">
        <f t="shared" si="1"/>
        <v>75</v>
      </c>
      <c r="W23">
        <f t="shared" si="1"/>
        <v>225</v>
      </c>
      <c r="X23">
        <f t="shared" si="1"/>
        <v>75</v>
      </c>
    </row>
    <row r="24" spans="2:24" ht="13.5" customHeight="1" x14ac:dyDescent="0.2">
      <c r="B24" s="1">
        <f t="shared" si="2"/>
        <v>14</v>
      </c>
      <c r="C24" s="3"/>
      <c r="D24" s="6"/>
      <c r="E24" s="123"/>
      <c r="F24" s="123" t="s">
        <v>108</v>
      </c>
      <c r="G24" s="123"/>
      <c r="H24" s="123"/>
      <c r="I24" s="123"/>
      <c r="J24" s="123"/>
      <c r="K24" s="20" t="s">
        <v>232</v>
      </c>
      <c r="L24" s="20" t="s">
        <v>151</v>
      </c>
      <c r="M24" s="20" t="s">
        <v>167</v>
      </c>
      <c r="N24" s="21" t="s">
        <v>168</v>
      </c>
      <c r="P24" t="s">
        <v>14</v>
      </c>
      <c r="Q24">
        <f t="shared" ref="Q24:T24" si="5">IF(K24="",0,VALUE(MID(K24,2,LEN(K24)-2)))</f>
        <v>75</v>
      </c>
      <c r="R24" t="e">
        <f>IF(#REF!="",0,VALUE(MID(#REF!,2,LEN(#REF!)-2)))</f>
        <v>#REF!</v>
      </c>
      <c r="S24">
        <f t="shared" si="5"/>
        <v>125</v>
      </c>
      <c r="T24">
        <f t="shared" si="5"/>
        <v>225</v>
      </c>
      <c r="U24">
        <f t="shared" si="1"/>
        <v>75</v>
      </c>
      <c r="V24">
        <f t="shared" si="1"/>
        <v>25</v>
      </c>
      <c r="W24">
        <f t="shared" si="1"/>
        <v>125</v>
      </c>
      <c r="X24">
        <f t="shared" si="1"/>
        <v>225</v>
      </c>
    </row>
    <row r="25" spans="2:24" ht="13.5" customHeight="1" x14ac:dyDescent="0.2">
      <c r="B25" s="1">
        <f t="shared" si="2"/>
        <v>15</v>
      </c>
      <c r="C25" s="2" t="s">
        <v>24</v>
      </c>
      <c r="D25" s="2" t="s">
        <v>25</v>
      </c>
      <c r="E25" s="123"/>
      <c r="F25" s="123" t="s">
        <v>107</v>
      </c>
      <c r="G25" s="123"/>
      <c r="H25" s="123"/>
      <c r="I25" s="123"/>
      <c r="J25" s="123"/>
      <c r="K25" s="24">
        <v>1150</v>
      </c>
      <c r="L25" s="24">
        <v>900</v>
      </c>
      <c r="M25" s="24">
        <v>500</v>
      </c>
      <c r="N25" s="115">
        <v>1150</v>
      </c>
      <c r="P25" s="81"/>
    </row>
    <row r="26" spans="2:24" ht="13.5" customHeight="1" x14ac:dyDescent="0.2">
      <c r="B26" s="1">
        <f t="shared" si="2"/>
        <v>16</v>
      </c>
      <c r="C26" s="2" t="s">
        <v>26</v>
      </c>
      <c r="D26" s="2" t="s">
        <v>27</v>
      </c>
      <c r="E26" s="123"/>
      <c r="F26" s="123" t="s">
        <v>287</v>
      </c>
      <c r="G26" s="123"/>
      <c r="H26" s="123"/>
      <c r="I26" s="123"/>
      <c r="J26" s="123"/>
      <c r="K26" s="24"/>
      <c r="L26" s="24" t="s">
        <v>148</v>
      </c>
      <c r="M26" s="24"/>
      <c r="N26" s="116" t="s">
        <v>148</v>
      </c>
      <c r="P26" s="81"/>
    </row>
    <row r="27" spans="2:24" ht="13.5" customHeight="1" x14ac:dyDescent="0.2">
      <c r="B27" s="1">
        <f t="shared" si="2"/>
        <v>17</v>
      </c>
      <c r="C27" s="6"/>
      <c r="D27" s="6"/>
      <c r="E27" s="123"/>
      <c r="F27" s="123" t="s">
        <v>95</v>
      </c>
      <c r="G27" s="123"/>
      <c r="H27" s="123"/>
      <c r="I27" s="123"/>
      <c r="J27" s="123"/>
      <c r="K27" s="24">
        <v>100</v>
      </c>
      <c r="L27" s="24">
        <v>25</v>
      </c>
      <c r="M27" s="24">
        <v>25</v>
      </c>
      <c r="N27" s="115">
        <v>50</v>
      </c>
      <c r="P27" s="81"/>
    </row>
    <row r="28" spans="2:24" ht="14.85" customHeight="1" x14ac:dyDescent="0.2">
      <c r="B28" s="1">
        <f t="shared" si="2"/>
        <v>18</v>
      </c>
      <c r="C28" s="2" t="s">
        <v>85</v>
      </c>
      <c r="D28" s="2" t="s">
        <v>16</v>
      </c>
      <c r="E28" s="123"/>
      <c r="F28" s="123" t="s">
        <v>137</v>
      </c>
      <c r="G28" s="123"/>
      <c r="H28" s="123"/>
      <c r="I28" s="123"/>
      <c r="J28" s="123"/>
      <c r="K28" s="24">
        <v>25</v>
      </c>
      <c r="L28" s="24">
        <v>50</v>
      </c>
      <c r="M28" s="24">
        <v>50</v>
      </c>
      <c r="N28" s="115">
        <v>50</v>
      </c>
    </row>
    <row r="29" spans="2:24" ht="13.5" customHeight="1" x14ac:dyDescent="0.2">
      <c r="B29" s="1">
        <f t="shared" si="2"/>
        <v>19</v>
      </c>
      <c r="C29" s="6"/>
      <c r="D29" s="8" t="s">
        <v>210</v>
      </c>
      <c r="E29" s="123"/>
      <c r="F29" s="123" t="s">
        <v>211</v>
      </c>
      <c r="G29" s="123"/>
      <c r="H29" s="123"/>
      <c r="I29" s="123"/>
      <c r="J29" s="123"/>
      <c r="K29" s="24">
        <v>15</v>
      </c>
      <c r="L29" s="24">
        <v>12</v>
      </c>
      <c r="M29" s="24">
        <v>2</v>
      </c>
      <c r="N29" s="115">
        <v>7</v>
      </c>
      <c r="U29">
        <f>COUNTA(K29)</f>
        <v>1</v>
      </c>
      <c r="V29">
        <f>COUNTA(L29)</f>
        <v>1</v>
      </c>
      <c r="W29">
        <f>COUNTA(M29)</f>
        <v>1</v>
      </c>
      <c r="X29">
        <f>COUNTA(N29)</f>
        <v>1</v>
      </c>
    </row>
    <row r="30" spans="2:24" ht="13.95" customHeight="1" x14ac:dyDescent="0.2">
      <c r="B30" s="1">
        <f t="shared" si="2"/>
        <v>20</v>
      </c>
      <c r="C30" s="6"/>
      <c r="D30" s="2" t="s">
        <v>17</v>
      </c>
      <c r="E30" s="123"/>
      <c r="F30" s="123" t="s">
        <v>212</v>
      </c>
      <c r="G30" s="123"/>
      <c r="H30" s="123"/>
      <c r="I30" s="123"/>
      <c r="J30" s="123"/>
      <c r="K30" s="24">
        <v>50</v>
      </c>
      <c r="L30" s="24">
        <v>25</v>
      </c>
      <c r="M30" s="24">
        <v>25</v>
      </c>
      <c r="N30" s="115">
        <v>150</v>
      </c>
    </row>
    <row r="31" spans="2:24" ht="13.5" customHeight="1" x14ac:dyDescent="0.2">
      <c r="B31" s="1">
        <f t="shared" si="2"/>
        <v>21</v>
      </c>
      <c r="C31" s="6"/>
      <c r="D31" s="6"/>
      <c r="E31" s="123"/>
      <c r="F31" s="123" t="s">
        <v>96</v>
      </c>
      <c r="G31" s="123"/>
      <c r="H31" s="123"/>
      <c r="I31" s="123"/>
      <c r="J31" s="123"/>
      <c r="K31" s="24">
        <v>300</v>
      </c>
      <c r="L31" s="24">
        <v>6150</v>
      </c>
      <c r="M31" s="24">
        <v>11625</v>
      </c>
      <c r="N31" s="115">
        <v>3525</v>
      </c>
    </row>
    <row r="32" spans="2:24" ht="13.5" customHeight="1" x14ac:dyDescent="0.2">
      <c r="B32" s="1">
        <f t="shared" si="2"/>
        <v>22</v>
      </c>
      <c r="C32" s="6"/>
      <c r="D32" s="6"/>
      <c r="E32" s="123"/>
      <c r="F32" s="123" t="s">
        <v>106</v>
      </c>
      <c r="G32" s="123"/>
      <c r="H32" s="123"/>
      <c r="I32" s="123"/>
      <c r="J32" s="123"/>
      <c r="K32" s="24"/>
      <c r="L32" s="24">
        <v>250</v>
      </c>
      <c r="M32" s="24">
        <v>125</v>
      </c>
      <c r="N32" s="115">
        <v>300</v>
      </c>
    </row>
    <row r="33" spans="2:25" ht="13.95" customHeight="1" x14ac:dyDescent="0.2">
      <c r="B33" s="1">
        <f t="shared" si="2"/>
        <v>23</v>
      </c>
      <c r="C33" s="6"/>
      <c r="D33" s="6"/>
      <c r="E33" s="123"/>
      <c r="F33" s="123" t="s">
        <v>97</v>
      </c>
      <c r="G33" s="123"/>
      <c r="H33" s="123"/>
      <c r="I33" s="123"/>
      <c r="J33" s="123"/>
      <c r="K33" s="24">
        <v>825</v>
      </c>
      <c r="L33" s="24">
        <v>3650</v>
      </c>
      <c r="M33" s="24">
        <v>2725</v>
      </c>
      <c r="N33" s="115">
        <v>200</v>
      </c>
    </row>
    <row r="34" spans="2:25" ht="13.95" customHeight="1" x14ac:dyDescent="0.2">
      <c r="B34" s="1">
        <f t="shared" si="2"/>
        <v>24</v>
      </c>
      <c r="C34" s="6"/>
      <c r="D34" s="6"/>
      <c r="E34" s="123"/>
      <c r="F34" s="123" t="s">
        <v>71</v>
      </c>
      <c r="G34" s="123"/>
      <c r="H34" s="123"/>
      <c r="I34" s="123"/>
      <c r="J34" s="123"/>
      <c r="K34" s="24"/>
      <c r="L34" s="24" t="s">
        <v>148</v>
      </c>
      <c r="M34" s="24"/>
      <c r="N34" s="115"/>
    </row>
    <row r="35" spans="2:25" ht="13.5" customHeight="1" x14ac:dyDescent="0.2">
      <c r="B35" s="1">
        <f t="shared" si="2"/>
        <v>25</v>
      </c>
      <c r="C35" s="6"/>
      <c r="D35" s="6"/>
      <c r="E35" s="123"/>
      <c r="F35" s="123" t="s">
        <v>18</v>
      </c>
      <c r="G35" s="123"/>
      <c r="H35" s="123"/>
      <c r="I35" s="123"/>
      <c r="J35" s="123"/>
      <c r="K35" s="24">
        <v>200</v>
      </c>
      <c r="L35" s="24">
        <v>850</v>
      </c>
      <c r="M35" s="24">
        <v>1050</v>
      </c>
      <c r="N35" s="115">
        <v>1150</v>
      </c>
    </row>
    <row r="36" spans="2:25" ht="13.5" customHeight="1" x14ac:dyDescent="0.2">
      <c r="B36" s="1">
        <f t="shared" si="2"/>
        <v>26</v>
      </c>
      <c r="C36" s="6"/>
      <c r="D36" s="6"/>
      <c r="E36" s="123"/>
      <c r="F36" s="123" t="s">
        <v>98</v>
      </c>
      <c r="G36" s="123"/>
      <c r="H36" s="123"/>
      <c r="I36" s="123"/>
      <c r="J36" s="123"/>
      <c r="K36" s="24">
        <v>1000</v>
      </c>
      <c r="L36" s="24">
        <v>400</v>
      </c>
      <c r="M36" s="24">
        <v>600</v>
      </c>
      <c r="N36" s="115">
        <v>300</v>
      </c>
    </row>
    <row r="37" spans="2:25" ht="13.5" customHeight="1" x14ac:dyDescent="0.2">
      <c r="B37" s="1">
        <f t="shared" si="2"/>
        <v>27</v>
      </c>
      <c r="C37" s="6"/>
      <c r="D37" s="6"/>
      <c r="E37" s="123"/>
      <c r="F37" s="123" t="s">
        <v>99</v>
      </c>
      <c r="G37" s="123"/>
      <c r="H37" s="123"/>
      <c r="I37" s="123"/>
      <c r="J37" s="123"/>
      <c r="K37" s="24">
        <v>75</v>
      </c>
      <c r="L37" s="24">
        <v>200</v>
      </c>
      <c r="M37" s="24">
        <v>375</v>
      </c>
      <c r="N37" s="115">
        <v>200</v>
      </c>
    </row>
    <row r="38" spans="2:25" ht="13.95" customHeight="1" x14ac:dyDescent="0.2">
      <c r="B38" s="1">
        <f t="shared" si="2"/>
        <v>28</v>
      </c>
      <c r="C38" s="6"/>
      <c r="D38" s="6"/>
      <c r="E38" s="123"/>
      <c r="F38" s="123" t="s">
        <v>19</v>
      </c>
      <c r="G38" s="123"/>
      <c r="H38" s="123"/>
      <c r="I38" s="123"/>
      <c r="J38" s="123"/>
      <c r="K38" s="24">
        <v>50</v>
      </c>
      <c r="L38" s="24">
        <v>1400</v>
      </c>
      <c r="M38" s="24" t="s">
        <v>148</v>
      </c>
      <c r="N38" s="115">
        <v>75</v>
      </c>
    </row>
    <row r="39" spans="2:25" ht="13.95" customHeight="1" x14ac:dyDescent="0.2">
      <c r="B39" s="1">
        <f t="shared" si="2"/>
        <v>29</v>
      </c>
      <c r="C39" s="6"/>
      <c r="D39" s="6"/>
      <c r="E39" s="123"/>
      <c r="F39" s="123" t="s">
        <v>214</v>
      </c>
      <c r="G39" s="123"/>
      <c r="H39" s="123"/>
      <c r="I39" s="123"/>
      <c r="J39" s="123"/>
      <c r="K39" s="24"/>
      <c r="L39" s="24"/>
      <c r="M39" s="24"/>
      <c r="N39" s="115" t="s">
        <v>148</v>
      </c>
    </row>
    <row r="40" spans="2:25" ht="13.5" customHeight="1" x14ac:dyDescent="0.2">
      <c r="B40" s="1">
        <f t="shared" si="2"/>
        <v>30</v>
      </c>
      <c r="C40" s="6"/>
      <c r="D40" s="6"/>
      <c r="E40" s="123"/>
      <c r="F40" s="123" t="s">
        <v>138</v>
      </c>
      <c r="G40" s="123"/>
      <c r="H40" s="123"/>
      <c r="I40" s="123"/>
      <c r="J40" s="123"/>
      <c r="K40" s="24"/>
      <c r="L40" s="24">
        <v>1</v>
      </c>
      <c r="M40" s="24">
        <v>1</v>
      </c>
      <c r="N40" s="115">
        <v>2</v>
      </c>
    </row>
    <row r="41" spans="2:25" ht="13.5" customHeight="1" x14ac:dyDescent="0.2">
      <c r="B41" s="1">
        <f t="shared" si="2"/>
        <v>31</v>
      </c>
      <c r="C41" s="6"/>
      <c r="D41" s="6"/>
      <c r="E41" s="123"/>
      <c r="F41" s="123" t="s">
        <v>118</v>
      </c>
      <c r="G41" s="123"/>
      <c r="H41" s="123"/>
      <c r="I41" s="123"/>
      <c r="J41" s="123"/>
      <c r="K41" s="24" t="s">
        <v>148</v>
      </c>
      <c r="L41" s="24">
        <v>50</v>
      </c>
      <c r="M41" s="24">
        <v>25</v>
      </c>
      <c r="N41" s="115">
        <v>25</v>
      </c>
    </row>
    <row r="42" spans="2:25" ht="13.95" customHeight="1" x14ac:dyDescent="0.2">
      <c r="B42" s="1">
        <f t="shared" si="2"/>
        <v>32</v>
      </c>
      <c r="C42" s="6"/>
      <c r="D42" s="6"/>
      <c r="E42" s="123"/>
      <c r="F42" s="123" t="s">
        <v>170</v>
      </c>
      <c r="G42" s="123"/>
      <c r="H42" s="123"/>
      <c r="I42" s="123"/>
      <c r="J42" s="123"/>
      <c r="K42" s="24"/>
      <c r="L42" s="24"/>
      <c r="M42" s="24"/>
      <c r="N42" s="115">
        <v>25</v>
      </c>
    </row>
    <row r="43" spans="2:25" ht="13.95" customHeight="1" x14ac:dyDescent="0.2">
      <c r="B43" s="1">
        <f t="shared" si="2"/>
        <v>33</v>
      </c>
      <c r="C43" s="6"/>
      <c r="D43" s="6"/>
      <c r="E43" s="123"/>
      <c r="F43" s="123" t="s">
        <v>215</v>
      </c>
      <c r="G43" s="123"/>
      <c r="H43" s="123"/>
      <c r="I43" s="123"/>
      <c r="J43" s="123"/>
      <c r="K43" s="24" t="s">
        <v>148</v>
      </c>
      <c r="L43" s="24">
        <v>25</v>
      </c>
      <c r="M43" s="24">
        <v>75</v>
      </c>
      <c r="N43" s="115">
        <v>25</v>
      </c>
      <c r="Y43" s="129"/>
    </row>
    <row r="44" spans="2:25" ht="13.95" customHeight="1" x14ac:dyDescent="0.2">
      <c r="B44" s="1">
        <f t="shared" si="2"/>
        <v>34</v>
      </c>
      <c r="C44" s="6"/>
      <c r="D44" s="6"/>
      <c r="E44" s="123"/>
      <c r="F44" s="123" t="s">
        <v>20</v>
      </c>
      <c r="G44" s="123"/>
      <c r="H44" s="123"/>
      <c r="I44" s="123"/>
      <c r="J44" s="123"/>
      <c r="K44" s="24">
        <v>200</v>
      </c>
      <c r="L44" s="24">
        <v>850</v>
      </c>
      <c r="M44" s="24">
        <v>875</v>
      </c>
      <c r="N44" s="115">
        <v>50</v>
      </c>
    </row>
    <row r="45" spans="2:25" ht="13.5" customHeight="1" x14ac:dyDescent="0.2">
      <c r="B45" s="1">
        <f t="shared" si="2"/>
        <v>35</v>
      </c>
      <c r="C45" s="6"/>
      <c r="D45" s="6"/>
      <c r="E45" s="123"/>
      <c r="F45" s="123" t="s">
        <v>21</v>
      </c>
      <c r="G45" s="123"/>
      <c r="H45" s="123"/>
      <c r="I45" s="123"/>
      <c r="J45" s="123"/>
      <c r="K45" s="24">
        <v>850</v>
      </c>
      <c r="L45" s="24">
        <v>2000</v>
      </c>
      <c r="M45" s="56">
        <v>3250</v>
      </c>
      <c r="N45" s="60">
        <v>1150</v>
      </c>
    </row>
    <row r="46" spans="2:25" ht="13.95" customHeight="1" x14ac:dyDescent="0.2">
      <c r="B46" s="1">
        <f t="shared" si="2"/>
        <v>36</v>
      </c>
      <c r="C46" s="6"/>
      <c r="D46" s="6"/>
      <c r="E46" s="123"/>
      <c r="F46" s="123" t="s">
        <v>22</v>
      </c>
      <c r="G46" s="123"/>
      <c r="H46" s="123"/>
      <c r="I46" s="123"/>
      <c r="J46" s="123"/>
      <c r="K46" s="24">
        <v>50</v>
      </c>
      <c r="L46" s="24">
        <v>100</v>
      </c>
      <c r="M46" s="24">
        <v>75</v>
      </c>
      <c r="N46" s="115" t="s">
        <v>148</v>
      </c>
    </row>
    <row r="47" spans="2:25" ht="13.5" customHeight="1" x14ac:dyDescent="0.2">
      <c r="B47" s="1">
        <f t="shared" si="2"/>
        <v>37</v>
      </c>
      <c r="C47" s="2" t="s">
        <v>76</v>
      </c>
      <c r="D47" s="2" t="s">
        <v>77</v>
      </c>
      <c r="E47" s="123"/>
      <c r="F47" s="123" t="s">
        <v>94</v>
      </c>
      <c r="G47" s="123"/>
      <c r="H47" s="123"/>
      <c r="I47" s="123"/>
      <c r="J47" s="123"/>
      <c r="K47" s="24">
        <v>50</v>
      </c>
      <c r="L47" s="24">
        <v>25</v>
      </c>
      <c r="M47" s="24">
        <v>50</v>
      </c>
      <c r="N47" s="115">
        <v>75</v>
      </c>
    </row>
    <row r="48" spans="2:25" ht="13.95" customHeight="1" x14ac:dyDescent="0.2">
      <c r="B48" s="1">
        <f t="shared" si="2"/>
        <v>38</v>
      </c>
      <c r="C48" s="6"/>
      <c r="D48" s="6"/>
      <c r="E48" s="123"/>
      <c r="F48" s="123" t="s">
        <v>143</v>
      </c>
      <c r="G48" s="123"/>
      <c r="H48" s="123"/>
      <c r="I48" s="123"/>
      <c r="J48" s="123"/>
      <c r="K48" s="24"/>
      <c r="L48" s="24">
        <v>25</v>
      </c>
      <c r="M48" s="24"/>
      <c r="N48" s="115">
        <v>25</v>
      </c>
    </row>
    <row r="49" spans="2:29" ht="13.95" customHeight="1" x14ac:dyDescent="0.2">
      <c r="B49" s="1">
        <f t="shared" si="2"/>
        <v>39</v>
      </c>
      <c r="C49" s="2" t="s">
        <v>86</v>
      </c>
      <c r="D49" s="2" t="s">
        <v>28</v>
      </c>
      <c r="E49" s="123"/>
      <c r="F49" s="123" t="s">
        <v>216</v>
      </c>
      <c r="G49" s="123"/>
      <c r="H49" s="123"/>
      <c r="I49" s="123"/>
      <c r="J49" s="123"/>
      <c r="K49" s="24"/>
      <c r="L49" s="24"/>
      <c r="M49" s="24"/>
      <c r="N49" s="115" t="s">
        <v>148</v>
      </c>
    </row>
    <row r="50" spans="2:29" ht="13.95" customHeight="1" x14ac:dyDescent="0.2">
      <c r="B50" s="1">
        <f t="shared" si="2"/>
        <v>40</v>
      </c>
      <c r="C50" s="130"/>
      <c r="D50" s="130"/>
      <c r="E50" s="123"/>
      <c r="F50" s="123" t="s">
        <v>113</v>
      </c>
      <c r="G50" s="123"/>
      <c r="H50" s="123"/>
      <c r="I50" s="123"/>
      <c r="J50" s="123"/>
      <c r="K50" s="24" t="s">
        <v>148</v>
      </c>
      <c r="L50" s="24" t="s">
        <v>148</v>
      </c>
      <c r="M50" s="24"/>
      <c r="N50" s="115" t="s">
        <v>148</v>
      </c>
      <c r="Y50" s="125"/>
    </row>
    <row r="51" spans="2:29" ht="13.95" customHeight="1" x14ac:dyDescent="0.2">
      <c r="B51" s="1">
        <f t="shared" si="2"/>
        <v>41</v>
      </c>
      <c r="C51" s="6"/>
      <c r="D51" s="6"/>
      <c r="E51" s="123"/>
      <c r="F51" s="123" t="s">
        <v>171</v>
      </c>
      <c r="G51" s="123"/>
      <c r="H51" s="123"/>
      <c r="I51" s="123"/>
      <c r="J51" s="123"/>
      <c r="K51" s="24" t="s">
        <v>148</v>
      </c>
      <c r="L51" s="24"/>
      <c r="M51" s="24" t="s">
        <v>148</v>
      </c>
      <c r="N51" s="115"/>
      <c r="Y51" s="125"/>
    </row>
    <row r="52" spans="2:29" ht="13.95" customHeight="1" x14ac:dyDescent="0.2">
      <c r="B52" s="1">
        <f t="shared" si="2"/>
        <v>42</v>
      </c>
      <c r="C52" s="6"/>
      <c r="D52" s="6"/>
      <c r="E52" s="123"/>
      <c r="F52" s="123" t="s">
        <v>136</v>
      </c>
      <c r="G52" s="123"/>
      <c r="H52" s="123"/>
      <c r="I52" s="123"/>
      <c r="J52" s="123"/>
      <c r="K52" s="24">
        <v>50</v>
      </c>
      <c r="L52" s="24">
        <v>25</v>
      </c>
      <c r="M52" s="24">
        <v>25</v>
      </c>
      <c r="N52" s="115">
        <v>25</v>
      </c>
      <c r="U52" s="126">
        <f>COUNTA($K11:$K53)</f>
        <v>32</v>
      </c>
      <c r="V52" s="126">
        <f>COUNTA($L11:$L53)</f>
        <v>37</v>
      </c>
      <c r="W52" s="126">
        <f>COUNTA($M11:$M53)</f>
        <v>31</v>
      </c>
      <c r="X52" s="126">
        <f>COUNTA($N11:$N53)</f>
        <v>38</v>
      </c>
      <c r="Y52" s="126"/>
      <c r="Z52" s="126"/>
      <c r="AA52" s="126"/>
      <c r="AB52" s="126"/>
      <c r="AC52" s="125"/>
    </row>
    <row r="53" spans="2:29" ht="13.95" customHeight="1" x14ac:dyDescent="0.2">
      <c r="B53" s="1">
        <f t="shared" si="2"/>
        <v>43</v>
      </c>
      <c r="C53" s="6"/>
      <c r="D53" s="6"/>
      <c r="E53" s="123"/>
      <c r="F53" s="123" t="s">
        <v>217</v>
      </c>
      <c r="G53" s="123"/>
      <c r="H53" s="123"/>
      <c r="I53" s="123"/>
      <c r="J53" s="123"/>
      <c r="K53" s="24"/>
      <c r="L53" s="24" t="s">
        <v>148</v>
      </c>
      <c r="M53" s="24"/>
      <c r="N53" s="115"/>
      <c r="U53" s="125">
        <f>SUM($U11:$U24,$K25:$K53)</f>
        <v>43765</v>
      </c>
      <c r="V53" s="125">
        <f>SUM($V11:$V24,$L25:$L53)</f>
        <v>35763</v>
      </c>
      <c r="W53" s="125">
        <f>SUM($W11:$W24,$M25:$M53)</f>
        <v>36378</v>
      </c>
      <c r="X53" s="125">
        <f>SUM($X11:$X24,$N25:$N53)</f>
        <v>18659</v>
      </c>
      <c r="Y53" s="125"/>
      <c r="Z53" s="125"/>
      <c r="AA53" s="125"/>
      <c r="AB53" s="125"/>
      <c r="AC53" s="125"/>
    </row>
    <row r="54" spans="2:29" ht="13.95" customHeight="1" x14ac:dyDescent="0.2">
      <c r="B54" s="1">
        <f t="shared" si="2"/>
        <v>44</v>
      </c>
      <c r="C54" s="6"/>
      <c r="D54" s="6"/>
      <c r="E54" s="123"/>
      <c r="F54" s="123" t="s">
        <v>172</v>
      </c>
      <c r="G54" s="123"/>
      <c r="H54" s="123"/>
      <c r="I54" s="123"/>
      <c r="J54" s="123"/>
      <c r="K54" s="24">
        <v>25</v>
      </c>
      <c r="L54" s="24">
        <v>25</v>
      </c>
      <c r="M54" s="24"/>
      <c r="N54" s="115" t="s">
        <v>148</v>
      </c>
      <c r="Y54" s="127"/>
    </row>
    <row r="55" spans="2:29" ht="13.5" customHeight="1" x14ac:dyDescent="0.2">
      <c r="B55" s="1">
        <f t="shared" si="2"/>
        <v>45</v>
      </c>
      <c r="C55" s="6"/>
      <c r="D55" s="6"/>
      <c r="E55" s="123"/>
      <c r="F55" s="123" t="s">
        <v>173</v>
      </c>
      <c r="G55" s="123"/>
      <c r="H55" s="123"/>
      <c r="I55" s="123"/>
      <c r="J55" s="123"/>
      <c r="K55" s="24" t="s">
        <v>148</v>
      </c>
      <c r="L55" s="24">
        <v>400</v>
      </c>
      <c r="M55" s="24" t="s">
        <v>148</v>
      </c>
      <c r="N55" s="115" t="s">
        <v>148</v>
      </c>
      <c r="Y55" s="127"/>
    </row>
    <row r="56" spans="2:29" ht="13.5" customHeight="1" x14ac:dyDescent="0.2">
      <c r="B56" s="1">
        <f t="shared" si="2"/>
        <v>46</v>
      </c>
      <c r="C56" s="6"/>
      <c r="D56" s="6"/>
      <c r="E56" s="123"/>
      <c r="F56" s="123" t="s">
        <v>329</v>
      </c>
      <c r="G56" s="123"/>
      <c r="H56" s="123"/>
      <c r="I56" s="123"/>
      <c r="J56" s="123"/>
      <c r="K56" s="24"/>
      <c r="L56" s="24" t="s">
        <v>148</v>
      </c>
      <c r="M56" s="24"/>
      <c r="N56" s="115" t="s">
        <v>148</v>
      </c>
      <c r="Y56" s="127"/>
    </row>
    <row r="57" spans="2:29" ht="13.5" customHeight="1" x14ac:dyDescent="0.2">
      <c r="B57" s="1">
        <f t="shared" si="2"/>
        <v>47</v>
      </c>
      <c r="C57" s="6"/>
      <c r="D57" s="6"/>
      <c r="E57" s="123"/>
      <c r="F57" s="123" t="s">
        <v>330</v>
      </c>
      <c r="G57" s="123"/>
      <c r="H57" s="123"/>
      <c r="I57" s="123"/>
      <c r="J57" s="123"/>
      <c r="K57" s="24"/>
      <c r="L57" s="24"/>
      <c r="M57" s="24"/>
      <c r="N57" s="115" t="s">
        <v>148</v>
      </c>
      <c r="Y57" s="127"/>
    </row>
    <row r="58" spans="2:29" ht="13.5" customHeight="1" x14ac:dyDescent="0.2">
      <c r="B58" s="1">
        <f t="shared" si="2"/>
        <v>48</v>
      </c>
      <c r="C58" s="6"/>
      <c r="D58" s="6"/>
      <c r="E58" s="123"/>
      <c r="F58" s="123" t="s">
        <v>219</v>
      </c>
      <c r="G58" s="123"/>
      <c r="H58" s="123"/>
      <c r="I58" s="123"/>
      <c r="J58" s="123"/>
      <c r="K58" s="24">
        <v>800</v>
      </c>
      <c r="L58" s="24">
        <v>400</v>
      </c>
      <c r="M58" s="24">
        <v>400</v>
      </c>
      <c r="N58" s="115" t="s">
        <v>148</v>
      </c>
      <c r="Y58" s="127"/>
    </row>
    <row r="59" spans="2:29" ht="13.95" customHeight="1" x14ac:dyDescent="0.2">
      <c r="B59" s="1">
        <f t="shared" si="2"/>
        <v>49</v>
      </c>
      <c r="C59" s="6"/>
      <c r="D59" s="6"/>
      <c r="E59" s="123"/>
      <c r="F59" s="123" t="s">
        <v>220</v>
      </c>
      <c r="G59" s="123"/>
      <c r="H59" s="123"/>
      <c r="I59" s="123"/>
      <c r="J59" s="123"/>
      <c r="K59" s="24">
        <v>200</v>
      </c>
      <c r="L59" s="24"/>
      <c r="M59" s="24">
        <v>50</v>
      </c>
      <c r="N59" s="115">
        <v>50</v>
      </c>
      <c r="Y59" s="125"/>
    </row>
    <row r="60" spans="2:29" ht="13.5" customHeight="1" x14ac:dyDescent="0.2">
      <c r="B60" s="1">
        <f t="shared" si="2"/>
        <v>50</v>
      </c>
      <c r="C60" s="6"/>
      <c r="D60" s="6"/>
      <c r="E60" s="123"/>
      <c r="F60" s="123" t="s">
        <v>100</v>
      </c>
      <c r="G60" s="123"/>
      <c r="H60" s="123"/>
      <c r="I60" s="123"/>
      <c r="J60" s="123"/>
      <c r="K60" s="24" t="s">
        <v>148</v>
      </c>
      <c r="L60" s="24">
        <v>800</v>
      </c>
      <c r="M60" s="24" t="s">
        <v>148</v>
      </c>
      <c r="N60" s="115">
        <v>400</v>
      </c>
      <c r="Y60" s="127"/>
    </row>
    <row r="61" spans="2:29" ht="13.5" customHeight="1" x14ac:dyDescent="0.2">
      <c r="B61" s="1">
        <f t="shared" si="2"/>
        <v>51</v>
      </c>
      <c r="C61" s="6"/>
      <c r="D61" s="6"/>
      <c r="E61" s="123"/>
      <c r="F61" s="123" t="s">
        <v>245</v>
      </c>
      <c r="G61" s="123"/>
      <c r="H61" s="123"/>
      <c r="I61" s="123"/>
      <c r="J61" s="123"/>
      <c r="K61" s="24"/>
      <c r="L61" s="24">
        <v>48</v>
      </c>
      <c r="M61" s="24"/>
      <c r="N61" s="115">
        <v>112</v>
      </c>
      <c r="Y61" s="125"/>
    </row>
    <row r="62" spans="2:29" ht="13.95" customHeight="1" x14ac:dyDescent="0.2">
      <c r="B62" s="1">
        <f t="shared" si="2"/>
        <v>52</v>
      </c>
      <c r="C62" s="6"/>
      <c r="D62" s="6"/>
      <c r="E62" s="123"/>
      <c r="F62" s="123" t="s">
        <v>222</v>
      </c>
      <c r="G62" s="123"/>
      <c r="H62" s="123"/>
      <c r="I62" s="123"/>
      <c r="J62" s="123"/>
      <c r="K62" s="24">
        <v>225</v>
      </c>
      <c r="L62" s="128">
        <v>225</v>
      </c>
      <c r="M62" s="24">
        <v>275</v>
      </c>
      <c r="N62" s="115">
        <v>250</v>
      </c>
      <c r="Y62" s="125"/>
    </row>
    <row r="63" spans="2:29" ht="13.5" customHeight="1" x14ac:dyDescent="0.2">
      <c r="B63" s="1">
        <f t="shared" si="2"/>
        <v>53</v>
      </c>
      <c r="C63" s="6"/>
      <c r="D63" s="6"/>
      <c r="E63" s="123"/>
      <c r="F63" s="123" t="s">
        <v>223</v>
      </c>
      <c r="G63" s="123"/>
      <c r="H63" s="123"/>
      <c r="I63" s="123"/>
      <c r="J63" s="123"/>
      <c r="K63" s="24">
        <v>16</v>
      </c>
      <c r="L63" s="128">
        <v>32</v>
      </c>
      <c r="M63" s="128"/>
      <c r="N63" s="115">
        <v>16</v>
      </c>
      <c r="Y63" s="125"/>
    </row>
    <row r="64" spans="2:29" ht="13.95" customHeight="1" x14ac:dyDescent="0.2">
      <c r="B64" s="1">
        <f t="shared" si="2"/>
        <v>54</v>
      </c>
      <c r="C64" s="6"/>
      <c r="D64" s="6"/>
      <c r="E64" s="123"/>
      <c r="F64" s="123" t="s">
        <v>101</v>
      </c>
      <c r="G64" s="123"/>
      <c r="H64" s="123"/>
      <c r="I64" s="123"/>
      <c r="J64" s="123"/>
      <c r="K64" s="24" t="s">
        <v>148</v>
      </c>
      <c r="L64" s="24">
        <v>700</v>
      </c>
      <c r="M64" s="24">
        <v>900</v>
      </c>
      <c r="N64" s="115">
        <v>200</v>
      </c>
      <c r="Y64" s="125"/>
    </row>
    <row r="65" spans="2:25" ht="13.5" customHeight="1" x14ac:dyDescent="0.2">
      <c r="B65" s="1">
        <f t="shared" si="2"/>
        <v>55</v>
      </c>
      <c r="C65" s="6"/>
      <c r="D65" s="6"/>
      <c r="E65" s="123"/>
      <c r="F65" s="123" t="s">
        <v>102</v>
      </c>
      <c r="G65" s="123"/>
      <c r="H65" s="123"/>
      <c r="I65" s="123"/>
      <c r="J65" s="123"/>
      <c r="K65" s="24">
        <v>100</v>
      </c>
      <c r="L65" s="24">
        <v>275</v>
      </c>
      <c r="M65" s="24">
        <v>150</v>
      </c>
      <c r="N65" s="115">
        <v>150</v>
      </c>
      <c r="Y65" s="125"/>
    </row>
    <row r="66" spans="2:25" ht="13.5" customHeight="1" x14ac:dyDescent="0.2">
      <c r="B66" s="1">
        <f t="shared" si="2"/>
        <v>56</v>
      </c>
      <c r="C66" s="6"/>
      <c r="D66" s="6"/>
      <c r="E66" s="123"/>
      <c r="F66" s="123" t="s">
        <v>268</v>
      </c>
      <c r="G66" s="123"/>
      <c r="H66" s="123"/>
      <c r="I66" s="123"/>
      <c r="J66" s="123"/>
      <c r="K66" s="24">
        <v>100</v>
      </c>
      <c r="L66" s="24" t="s">
        <v>148</v>
      </c>
      <c r="M66" s="24">
        <v>100</v>
      </c>
      <c r="N66" s="115">
        <v>50</v>
      </c>
      <c r="Y66" s="125"/>
    </row>
    <row r="67" spans="2:25" ht="13.95" customHeight="1" x14ac:dyDescent="0.2">
      <c r="B67" s="1">
        <f t="shared" si="2"/>
        <v>57</v>
      </c>
      <c r="C67" s="6"/>
      <c r="D67" s="6"/>
      <c r="E67" s="123"/>
      <c r="F67" s="123" t="s">
        <v>142</v>
      </c>
      <c r="G67" s="123"/>
      <c r="H67" s="123"/>
      <c r="I67" s="123"/>
      <c r="J67" s="123"/>
      <c r="K67" s="24" t="s">
        <v>148</v>
      </c>
      <c r="L67" s="24">
        <v>56</v>
      </c>
      <c r="M67" s="24">
        <v>4</v>
      </c>
      <c r="N67" s="115">
        <v>16</v>
      </c>
      <c r="Y67" s="125"/>
    </row>
    <row r="68" spans="2:25" ht="13.5" customHeight="1" x14ac:dyDescent="0.2">
      <c r="B68" s="1">
        <f t="shared" si="2"/>
        <v>58</v>
      </c>
      <c r="C68" s="6"/>
      <c r="D68" s="6"/>
      <c r="E68" s="123"/>
      <c r="F68" s="123" t="s">
        <v>175</v>
      </c>
      <c r="G68" s="123"/>
      <c r="H68" s="123"/>
      <c r="I68" s="123"/>
      <c r="J68" s="123"/>
      <c r="K68" s="24"/>
      <c r="L68" s="24"/>
      <c r="M68" s="24">
        <v>24</v>
      </c>
      <c r="N68" s="115"/>
      <c r="Y68" s="125"/>
    </row>
    <row r="69" spans="2:25" ht="13.5" customHeight="1" x14ac:dyDescent="0.2">
      <c r="B69" s="1">
        <f t="shared" si="2"/>
        <v>59</v>
      </c>
      <c r="C69" s="6"/>
      <c r="D69" s="6"/>
      <c r="E69" s="123"/>
      <c r="F69" s="123" t="s">
        <v>30</v>
      </c>
      <c r="G69" s="123"/>
      <c r="H69" s="123"/>
      <c r="I69" s="123"/>
      <c r="J69" s="123"/>
      <c r="K69" s="24">
        <v>40</v>
      </c>
      <c r="L69" s="24">
        <v>16</v>
      </c>
      <c r="M69" s="24">
        <v>88</v>
      </c>
      <c r="N69" s="115">
        <v>24</v>
      </c>
      <c r="Y69" s="125"/>
    </row>
    <row r="70" spans="2:25" ht="13.5" customHeight="1" x14ac:dyDescent="0.2">
      <c r="B70" s="1">
        <f t="shared" si="2"/>
        <v>60</v>
      </c>
      <c r="C70" s="6"/>
      <c r="D70" s="6"/>
      <c r="E70" s="123"/>
      <c r="F70" s="123" t="s">
        <v>176</v>
      </c>
      <c r="G70" s="123"/>
      <c r="H70" s="123"/>
      <c r="I70" s="123"/>
      <c r="J70" s="123"/>
      <c r="K70" s="24">
        <v>64</v>
      </c>
      <c r="L70" s="24">
        <v>136</v>
      </c>
      <c r="M70" s="24">
        <v>80</v>
      </c>
      <c r="N70" s="115">
        <v>176</v>
      </c>
      <c r="Y70" s="125"/>
    </row>
    <row r="71" spans="2:25" ht="13.95" customHeight="1" x14ac:dyDescent="0.2">
      <c r="B71" s="1">
        <f t="shared" si="2"/>
        <v>61</v>
      </c>
      <c r="C71" s="6"/>
      <c r="D71" s="6"/>
      <c r="E71" s="123"/>
      <c r="F71" s="123" t="s">
        <v>177</v>
      </c>
      <c r="G71" s="123"/>
      <c r="H71" s="123"/>
      <c r="I71" s="123"/>
      <c r="J71" s="123"/>
      <c r="K71" s="24">
        <v>8</v>
      </c>
      <c r="L71" s="24"/>
      <c r="M71" s="24" t="s">
        <v>148</v>
      </c>
      <c r="N71" s="115" t="s">
        <v>148</v>
      </c>
      <c r="Y71" s="125"/>
    </row>
    <row r="72" spans="2:25" ht="13.95" customHeight="1" x14ac:dyDescent="0.2">
      <c r="B72" s="1">
        <f t="shared" si="2"/>
        <v>62</v>
      </c>
      <c r="C72" s="6"/>
      <c r="D72" s="6"/>
      <c r="E72" s="123"/>
      <c r="F72" s="123" t="s">
        <v>331</v>
      </c>
      <c r="G72" s="123"/>
      <c r="H72" s="123"/>
      <c r="I72" s="123"/>
      <c r="J72" s="123"/>
      <c r="K72" s="24"/>
      <c r="L72" s="24">
        <v>64</v>
      </c>
      <c r="M72" s="24">
        <v>64</v>
      </c>
      <c r="N72" s="115"/>
      <c r="Y72" s="125"/>
    </row>
    <row r="73" spans="2:25" ht="13.95" customHeight="1" x14ac:dyDescent="0.2">
      <c r="B73" s="1">
        <f t="shared" si="2"/>
        <v>63</v>
      </c>
      <c r="C73" s="6"/>
      <c r="D73" s="6"/>
      <c r="E73" s="123"/>
      <c r="F73" s="123" t="s">
        <v>291</v>
      </c>
      <c r="G73" s="123"/>
      <c r="H73" s="123"/>
      <c r="I73" s="123"/>
      <c r="J73" s="123"/>
      <c r="K73" s="24"/>
      <c r="L73" s="24" t="s">
        <v>148</v>
      </c>
      <c r="M73" s="24">
        <v>25</v>
      </c>
      <c r="N73" s="115" t="s">
        <v>148</v>
      </c>
      <c r="Y73" s="125"/>
    </row>
    <row r="74" spans="2:25" ht="13.95" customHeight="1" x14ac:dyDescent="0.2">
      <c r="B74" s="1">
        <f t="shared" si="2"/>
        <v>64</v>
      </c>
      <c r="C74" s="6"/>
      <c r="D74" s="6"/>
      <c r="E74" s="123"/>
      <c r="F74" s="123" t="s">
        <v>81</v>
      </c>
      <c r="G74" s="123"/>
      <c r="H74" s="123"/>
      <c r="I74" s="123"/>
      <c r="J74" s="123"/>
      <c r="K74" s="24" t="s">
        <v>148</v>
      </c>
      <c r="L74" s="24" t="s">
        <v>148</v>
      </c>
      <c r="M74" s="24" t="s">
        <v>148</v>
      </c>
      <c r="N74" s="115" t="s">
        <v>148</v>
      </c>
      <c r="Y74" s="125"/>
    </row>
    <row r="75" spans="2:25" ht="13.95" customHeight="1" x14ac:dyDescent="0.2">
      <c r="B75" s="1">
        <f t="shared" si="2"/>
        <v>65</v>
      </c>
      <c r="C75" s="6"/>
      <c r="D75" s="6"/>
      <c r="E75" s="123"/>
      <c r="F75" s="123" t="s">
        <v>225</v>
      </c>
      <c r="G75" s="123"/>
      <c r="H75" s="123"/>
      <c r="I75" s="123"/>
      <c r="J75" s="123"/>
      <c r="K75" s="24" t="s">
        <v>148</v>
      </c>
      <c r="L75" s="24"/>
      <c r="M75" s="24">
        <v>200</v>
      </c>
      <c r="N75" s="115">
        <v>100</v>
      </c>
      <c r="Y75" s="125"/>
    </row>
    <row r="76" spans="2:25" ht="13.95" customHeight="1" x14ac:dyDescent="0.2">
      <c r="B76" s="1">
        <f t="shared" si="2"/>
        <v>66</v>
      </c>
      <c r="C76" s="6"/>
      <c r="D76" s="6"/>
      <c r="E76" s="123"/>
      <c r="F76" s="123" t="s">
        <v>270</v>
      </c>
      <c r="G76" s="123"/>
      <c r="H76" s="123"/>
      <c r="I76" s="123"/>
      <c r="J76" s="123"/>
      <c r="K76" s="24" t="s">
        <v>148</v>
      </c>
      <c r="L76" s="24" t="s">
        <v>148</v>
      </c>
      <c r="M76" s="24">
        <v>100</v>
      </c>
      <c r="N76" s="115" t="s">
        <v>148</v>
      </c>
      <c r="Y76" s="125"/>
    </row>
    <row r="77" spans="2:25" ht="13.5" customHeight="1" x14ac:dyDescent="0.2">
      <c r="B77" s="1">
        <f t="shared" ref="B77:B95" si="6">B76+1</f>
        <v>67</v>
      </c>
      <c r="C77" s="6"/>
      <c r="D77" s="6"/>
      <c r="E77" s="123"/>
      <c r="F77" s="123" t="s">
        <v>103</v>
      </c>
      <c r="G77" s="123"/>
      <c r="H77" s="123"/>
      <c r="I77" s="123"/>
      <c r="J77" s="123"/>
      <c r="K77" s="24">
        <v>1200</v>
      </c>
      <c r="L77" s="24">
        <v>1800</v>
      </c>
      <c r="M77" s="24">
        <v>1700</v>
      </c>
      <c r="N77" s="115">
        <v>2700</v>
      </c>
      <c r="Y77" s="125"/>
    </row>
    <row r="78" spans="2:25" ht="13.95" customHeight="1" x14ac:dyDescent="0.2">
      <c r="B78" s="1">
        <f t="shared" si="6"/>
        <v>68</v>
      </c>
      <c r="C78" s="6"/>
      <c r="D78" s="6"/>
      <c r="E78" s="123"/>
      <c r="F78" s="123" t="s">
        <v>178</v>
      </c>
      <c r="G78" s="123"/>
      <c r="H78" s="123"/>
      <c r="I78" s="123"/>
      <c r="J78" s="123"/>
      <c r="K78" s="24">
        <v>25</v>
      </c>
      <c r="L78" s="24">
        <v>75</v>
      </c>
      <c r="M78" s="24">
        <v>75</v>
      </c>
      <c r="N78" s="115">
        <v>25</v>
      </c>
      <c r="Y78" s="125"/>
    </row>
    <row r="79" spans="2:25" ht="13.5" customHeight="1" x14ac:dyDescent="0.2">
      <c r="B79" s="1">
        <f t="shared" si="6"/>
        <v>69</v>
      </c>
      <c r="C79" s="6"/>
      <c r="D79" s="6"/>
      <c r="E79" s="123"/>
      <c r="F79" s="123" t="s">
        <v>247</v>
      </c>
      <c r="G79" s="123"/>
      <c r="H79" s="123"/>
      <c r="I79" s="123"/>
      <c r="J79" s="123"/>
      <c r="K79" s="24"/>
      <c r="L79" s="24">
        <v>1</v>
      </c>
      <c r="M79" s="24"/>
      <c r="N79" s="115">
        <v>3</v>
      </c>
      <c r="Y79" s="125"/>
    </row>
    <row r="80" spans="2:25" ht="13.95" customHeight="1" x14ac:dyDescent="0.2">
      <c r="B80" s="1">
        <f t="shared" si="6"/>
        <v>70</v>
      </c>
      <c r="C80" s="6"/>
      <c r="D80" s="6"/>
      <c r="E80" s="123"/>
      <c r="F80" s="123" t="s">
        <v>226</v>
      </c>
      <c r="G80" s="123"/>
      <c r="H80" s="123"/>
      <c r="I80" s="123"/>
      <c r="J80" s="123"/>
      <c r="K80" s="24">
        <v>25</v>
      </c>
      <c r="L80" s="24">
        <v>25</v>
      </c>
      <c r="M80" s="24">
        <v>25</v>
      </c>
      <c r="N80" s="115">
        <v>25</v>
      </c>
      <c r="Y80" s="125"/>
    </row>
    <row r="81" spans="2:25" ht="13.5" customHeight="1" x14ac:dyDescent="0.2">
      <c r="B81" s="1">
        <f t="shared" si="6"/>
        <v>71</v>
      </c>
      <c r="C81" s="6"/>
      <c r="D81" s="6"/>
      <c r="E81" s="123"/>
      <c r="F81" s="123" t="s">
        <v>271</v>
      </c>
      <c r="G81" s="123"/>
      <c r="H81" s="123"/>
      <c r="I81" s="123"/>
      <c r="J81" s="123"/>
      <c r="K81" s="24"/>
      <c r="L81" s="24">
        <v>100</v>
      </c>
      <c r="M81" s="24">
        <v>100</v>
      </c>
      <c r="N81" s="115" t="s">
        <v>148</v>
      </c>
      <c r="Y81" s="125"/>
    </row>
    <row r="82" spans="2:25" ht="13.5" customHeight="1" x14ac:dyDescent="0.2">
      <c r="B82" s="1">
        <f t="shared" si="6"/>
        <v>72</v>
      </c>
      <c r="C82" s="6"/>
      <c r="D82" s="6"/>
      <c r="E82" s="123"/>
      <c r="F82" s="123" t="s">
        <v>332</v>
      </c>
      <c r="G82" s="123"/>
      <c r="H82" s="123"/>
      <c r="I82" s="123"/>
      <c r="J82" s="123"/>
      <c r="K82" s="24"/>
      <c r="L82" s="24">
        <v>200</v>
      </c>
      <c r="M82" s="24">
        <v>100</v>
      </c>
      <c r="N82" s="115">
        <v>200</v>
      </c>
      <c r="Y82" s="125"/>
    </row>
    <row r="83" spans="2:25" ht="13.95" customHeight="1" x14ac:dyDescent="0.2">
      <c r="B83" s="1">
        <f t="shared" si="6"/>
        <v>73</v>
      </c>
      <c r="C83" s="6"/>
      <c r="D83" s="6"/>
      <c r="E83" s="123"/>
      <c r="F83" s="123" t="s">
        <v>179</v>
      </c>
      <c r="G83" s="123"/>
      <c r="H83" s="123"/>
      <c r="I83" s="123"/>
      <c r="J83" s="123"/>
      <c r="K83" s="24"/>
      <c r="L83" s="24">
        <v>25</v>
      </c>
      <c r="M83" s="24"/>
      <c r="N83" s="115">
        <v>25</v>
      </c>
      <c r="Y83" s="125"/>
    </row>
    <row r="84" spans="2:25" ht="13.5" customHeight="1" x14ac:dyDescent="0.2">
      <c r="B84" s="1">
        <f t="shared" si="6"/>
        <v>74</v>
      </c>
      <c r="C84" s="6"/>
      <c r="D84" s="6"/>
      <c r="E84" s="123"/>
      <c r="F84" s="123" t="s">
        <v>273</v>
      </c>
      <c r="G84" s="123"/>
      <c r="H84" s="123"/>
      <c r="I84" s="123"/>
      <c r="J84" s="123"/>
      <c r="K84" s="24">
        <v>320</v>
      </c>
      <c r="L84" s="24">
        <v>416</v>
      </c>
      <c r="M84" s="24"/>
      <c r="N84" s="115"/>
      <c r="Y84" s="125"/>
    </row>
    <row r="85" spans="2:25" ht="13.95" customHeight="1" x14ac:dyDescent="0.2">
      <c r="B85" s="1">
        <f t="shared" si="6"/>
        <v>75</v>
      </c>
      <c r="C85" s="6"/>
      <c r="D85" s="6"/>
      <c r="E85" s="123"/>
      <c r="F85" s="123" t="s">
        <v>31</v>
      </c>
      <c r="G85" s="123"/>
      <c r="H85" s="123"/>
      <c r="I85" s="123"/>
      <c r="J85" s="123"/>
      <c r="K85" s="24">
        <v>2375</v>
      </c>
      <c r="L85" s="24">
        <v>950</v>
      </c>
      <c r="M85" s="24">
        <v>950</v>
      </c>
      <c r="N85" s="115">
        <v>1050</v>
      </c>
      <c r="Y85" s="125"/>
    </row>
    <row r="86" spans="2:25" ht="13.95" customHeight="1" x14ac:dyDescent="0.2">
      <c r="B86" s="1">
        <f t="shared" si="6"/>
        <v>76</v>
      </c>
      <c r="C86" s="2" t="s">
        <v>72</v>
      </c>
      <c r="D86" s="2" t="s">
        <v>73</v>
      </c>
      <c r="E86" s="123"/>
      <c r="F86" s="123" t="s">
        <v>110</v>
      </c>
      <c r="G86" s="123"/>
      <c r="H86" s="123"/>
      <c r="I86" s="123"/>
      <c r="J86" s="123"/>
      <c r="K86" s="24"/>
      <c r="L86" s="24"/>
      <c r="M86" s="24" t="s">
        <v>148</v>
      </c>
      <c r="N86" s="115"/>
    </row>
    <row r="87" spans="2:25" ht="13.5" customHeight="1" x14ac:dyDescent="0.2">
      <c r="B87" s="1">
        <f t="shared" si="6"/>
        <v>77</v>
      </c>
      <c r="C87" s="2" t="s">
        <v>32</v>
      </c>
      <c r="D87" s="2" t="s">
        <v>33</v>
      </c>
      <c r="E87" s="123"/>
      <c r="F87" s="123" t="s">
        <v>227</v>
      </c>
      <c r="G87" s="123"/>
      <c r="H87" s="123"/>
      <c r="I87" s="123"/>
      <c r="J87" s="123"/>
      <c r="K87" s="24">
        <v>1</v>
      </c>
      <c r="L87" s="24" t="s">
        <v>148</v>
      </c>
      <c r="M87" s="24"/>
      <c r="N87" s="115" t="s">
        <v>148</v>
      </c>
    </row>
    <row r="88" spans="2:25" ht="13.95" customHeight="1" x14ac:dyDescent="0.2">
      <c r="B88" s="1">
        <f t="shared" si="6"/>
        <v>78</v>
      </c>
      <c r="C88" s="6"/>
      <c r="D88" s="6"/>
      <c r="E88" s="123"/>
      <c r="F88" s="123" t="s">
        <v>158</v>
      </c>
      <c r="G88" s="123"/>
      <c r="H88" s="123"/>
      <c r="I88" s="123"/>
      <c r="J88" s="123"/>
      <c r="K88" s="24"/>
      <c r="L88" s="24">
        <v>1</v>
      </c>
      <c r="M88" s="24"/>
      <c r="N88" s="115" t="s">
        <v>148</v>
      </c>
    </row>
    <row r="89" spans="2:25" ht="14.25" customHeight="1" x14ac:dyDescent="0.2">
      <c r="B89" s="1">
        <f t="shared" si="6"/>
        <v>79</v>
      </c>
      <c r="C89" s="6"/>
      <c r="D89" s="6"/>
      <c r="E89" s="123"/>
      <c r="F89" s="123" t="s">
        <v>159</v>
      </c>
      <c r="G89" s="123"/>
      <c r="H89" s="123"/>
      <c r="I89" s="123"/>
      <c r="J89" s="123"/>
      <c r="K89" s="24"/>
      <c r="L89" s="24">
        <v>1</v>
      </c>
      <c r="M89" s="24">
        <v>1</v>
      </c>
      <c r="N89" s="115">
        <v>2</v>
      </c>
    </row>
    <row r="90" spans="2:25" ht="13.5" customHeight="1" x14ac:dyDescent="0.2">
      <c r="B90" s="1">
        <f t="shared" si="6"/>
        <v>80</v>
      </c>
      <c r="C90" s="6"/>
      <c r="D90" s="6"/>
      <c r="E90" s="123"/>
      <c r="F90" s="123" t="s">
        <v>160</v>
      </c>
      <c r="G90" s="123"/>
      <c r="H90" s="123"/>
      <c r="I90" s="123"/>
      <c r="J90" s="123"/>
      <c r="K90" s="24"/>
      <c r="L90" s="24"/>
      <c r="M90" s="24"/>
      <c r="N90" s="115" t="s">
        <v>148</v>
      </c>
    </row>
    <row r="91" spans="2:25" ht="13.95" customHeight="1" x14ac:dyDescent="0.2">
      <c r="B91" s="1">
        <f t="shared" si="6"/>
        <v>81</v>
      </c>
      <c r="C91" s="6"/>
      <c r="D91" s="6"/>
      <c r="E91" s="123"/>
      <c r="F91" s="123" t="s">
        <v>114</v>
      </c>
      <c r="G91" s="123"/>
      <c r="H91" s="123"/>
      <c r="I91" s="123"/>
      <c r="J91" s="123"/>
      <c r="K91" s="24">
        <v>6</v>
      </c>
      <c r="L91" s="24">
        <v>1</v>
      </c>
      <c r="M91" s="24">
        <v>1</v>
      </c>
      <c r="N91" s="115">
        <v>6</v>
      </c>
    </row>
    <row r="92" spans="2:25" ht="13.5" customHeight="1" x14ac:dyDescent="0.2">
      <c r="B92" s="1">
        <f t="shared" si="6"/>
        <v>82</v>
      </c>
      <c r="C92" s="6"/>
      <c r="D92" s="6"/>
      <c r="E92" s="123"/>
      <c r="F92" s="123" t="s">
        <v>228</v>
      </c>
      <c r="G92" s="123"/>
      <c r="H92" s="123"/>
      <c r="I92" s="123"/>
      <c r="J92" s="123"/>
      <c r="K92" s="24">
        <v>1</v>
      </c>
      <c r="L92" s="24"/>
      <c r="M92" s="24"/>
      <c r="N92" s="115"/>
    </row>
    <row r="93" spans="2:25" ht="13.95" customHeight="1" x14ac:dyDescent="0.2">
      <c r="B93" s="1">
        <f t="shared" si="6"/>
        <v>83</v>
      </c>
      <c r="C93" s="6"/>
      <c r="D93" s="6"/>
      <c r="E93" s="123"/>
      <c r="F93" s="123" t="s">
        <v>182</v>
      </c>
      <c r="G93" s="123"/>
      <c r="H93" s="123"/>
      <c r="I93" s="123"/>
      <c r="J93" s="123"/>
      <c r="K93" s="24"/>
      <c r="L93" s="24"/>
      <c r="M93" s="24"/>
      <c r="N93" s="115" t="s">
        <v>148</v>
      </c>
    </row>
    <row r="94" spans="2:25" ht="13.95" customHeight="1" x14ac:dyDescent="0.2">
      <c r="B94" s="1">
        <f t="shared" si="6"/>
        <v>84</v>
      </c>
      <c r="C94" s="6"/>
      <c r="D94" s="6"/>
      <c r="E94" s="123"/>
      <c r="F94" s="123" t="s">
        <v>333</v>
      </c>
      <c r="G94" s="123"/>
      <c r="H94" s="123"/>
      <c r="I94" s="123"/>
      <c r="J94" s="123"/>
      <c r="K94" s="24">
        <v>1</v>
      </c>
      <c r="L94" s="24"/>
      <c r="M94" s="24"/>
      <c r="N94" s="115"/>
    </row>
    <row r="95" spans="2:25" ht="13.95" customHeight="1" thickBot="1" x14ac:dyDescent="0.25">
      <c r="B95" s="1">
        <f t="shared" si="6"/>
        <v>85</v>
      </c>
      <c r="C95" s="6"/>
      <c r="D95" s="6"/>
      <c r="E95" s="123"/>
      <c r="F95" s="123" t="s">
        <v>274</v>
      </c>
      <c r="G95" s="123"/>
      <c r="H95" s="123"/>
      <c r="I95" s="123"/>
      <c r="J95" s="123"/>
      <c r="K95" s="24"/>
      <c r="L95" s="24"/>
      <c r="M95" s="24" t="s">
        <v>148</v>
      </c>
      <c r="N95" s="115"/>
    </row>
    <row r="96" spans="2:25" ht="13.95" customHeight="1" x14ac:dyDescent="0.2">
      <c r="B96" s="83"/>
      <c r="C96" s="84"/>
      <c r="D96" s="84"/>
      <c r="E96" s="23"/>
      <c r="F96" s="23"/>
      <c r="G96" s="23"/>
      <c r="H96" s="23"/>
      <c r="I96" s="23"/>
      <c r="J96" s="23"/>
      <c r="K96" s="23"/>
      <c r="L96" s="23"/>
      <c r="M96" s="23"/>
      <c r="N96" s="23"/>
      <c r="U96">
        <f>COUNTA(K11:K113)</f>
        <v>66</v>
      </c>
      <c r="V96">
        <f>COUNTA(L11:L113)</f>
        <v>76</v>
      </c>
      <c r="W96">
        <f>COUNTA(M11:M113)</f>
        <v>69</v>
      </c>
      <c r="X96">
        <f>COUNTA(N11:N113)</f>
        <v>85</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SUM(U11:U24,K25:K113)</f>
        <v>49753</v>
      </c>
      <c r="V100">
        <f>SUM(V11:V24,L25:L113)</f>
        <v>43510</v>
      </c>
      <c r="W100">
        <f>SUM(W11:W24,M25:M113)</f>
        <v>42369</v>
      </c>
      <c r="X100">
        <f>SUM(X11:X24,N25:N113)</f>
        <v>24742</v>
      </c>
    </row>
    <row r="101" spans="2:24" ht="18" customHeight="1" thickBot="1" x14ac:dyDescent="0.25">
      <c r="B101" s="71"/>
      <c r="C101" s="22"/>
      <c r="D101" s="163" t="s">
        <v>2</v>
      </c>
      <c r="E101" s="163"/>
      <c r="F101" s="163"/>
      <c r="G101" s="163"/>
      <c r="H101" s="22"/>
      <c r="I101" s="22"/>
      <c r="J101" s="72"/>
      <c r="K101" s="33" t="str">
        <f>K5</f>
        <v>2022.7.21</v>
      </c>
      <c r="L101" s="33" t="str">
        <f>L5</f>
        <v>2022.7.21</v>
      </c>
      <c r="M101" s="33" t="str">
        <f>M5</f>
        <v>2022.7.21</v>
      </c>
      <c r="N101" s="132" t="str">
        <f>N5</f>
        <v>2022.7.21</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95" customHeight="1" x14ac:dyDescent="0.2">
      <c r="B103" s="1">
        <f>B95+1</f>
        <v>86</v>
      </c>
      <c r="C103" s="6" t="s">
        <v>32</v>
      </c>
      <c r="D103" s="6" t="s">
        <v>33</v>
      </c>
      <c r="E103" s="123"/>
      <c r="F103" s="123" t="s">
        <v>183</v>
      </c>
      <c r="G103" s="123"/>
      <c r="H103" s="123"/>
      <c r="I103" s="123"/>
      <c r="J103" s="123"/>
      <c r="K103" s="24">
        <v>5</v>
      </c>
      <c r="L103" s="24" t="s">
        <v>148</v>
      </c>
      <c r="M103" s="24">
        <v>3</v>
      </c>
      <c r="N103" s="115">
        <v>3</v>
      </c>
    </row>
    <row r="104" spans="2:24" ht="13.5" customHeight="1" x14ac:dyDescent="0.2">
      <c r="B104" s="1">
        <f t="shared" ref="B104:B112" si="7">B103+1</f>
        <v>87</v>
      </c>
      <c r="C104" s="2" t="s">
        <v>132</v>
      </c>
      <c r="D104" s="2" t="s">
        <v>184</v>
      </c>
      <c r="E104" s="123"/>
      <c r="F104" s="123" t="s">
        <v>185</v>
      </c>
      <c r="G104" s="123"/>
      <c r="H104" s="123"/>
      <c r="I104" s="123"/>
      <c r="J104" s="123"/>
      <c r="K104" s="24"/>
      <c r="L104" s="24"/>
      <c r="M104" s="24"/>
      <c r="N104" s="115" t="s">
        <v>148</v>
      </c>
    </row>
    <row r="105" spans="2:24" ht="13.5" customHeight="1" x14ac:dyDescent="0.2">
      <c r="B105" s="1">
        <f t="shared" si="7"/>
        <v>88</v>
      </c>
      <c r="C105" s="6"/>
      <c r="D105" s="2" t="s">
        <v>186</v>
      </c>
      <c r="E105" s="123"/>
      <c r="F105" s="123" t="s">
        <v>187</v>
      </c>
      <c r="G105" s="123"/>
      <c r="H105" s="123"/>
      <c r="I105" s="123"/>
      <c r="J105" s="123"/>
      <c r="K105" s="24">
        <v>1</v>
      </c>
      <c r="L105" s="24" t="s">
        <v>148</v>
      </c>
      <c r="M105" s="24">
        <v>1</v>
      </c>
      <c r="N105" s="115" t="s">
        <v>148</v>
      </c>
    </row>
    <row r="106" spans="2:24" ht="13.5" customHeight="1" x14ac:dyDescent="0.2">
      <c r="B106" s="1">
        <f t="shared" si="7"/>
        <v>89</v>
      </c>
      <c r="C106" s="6"/>
      <c r="D106" s="2" t="s">
        <v>35</v>
      </c>
      <c r="E106" s="123"/>
      <c r="F106" s="123" t="s">
        <v>334</v>
      </c>
      <c r="G106" s="123"/>
      <c r="H106" s="123"/>
      <c r="I106" s="123"/>
      <c r="J106" s="123"/>
      <c r="K106" s="24"/>
      <c r="L106" s="24"/>
      <c r="M106" s="24"/>
      <c r="N106" s="115" t="s">
        <v>148</v>
      </c>
    </row>
    <row r="107" spans="2:24" ht="13.5" customHeight="1" x14ac:dyDescent="0.2">
      <c r="B107" s="1">
        <f t="shared" si="7"/>
        <v>90</v>
      </c>
      <c r="C107" s="6"/>
      <c r="D107" s="6"/>
      <c r="E107" s="123"/>
      <c r="F107" s="123" t="s">
        <v>315</v>
      </c>
      <c r="G107" s="123"/>
      <c r="H107" s="123"/>
      <c r="I107" s="123"/>
      <c r="J107" s="123"/>
      <c r="K107" s="24"/>
      <c r="L107" s="24"/>
      <c r="M107" s="24"/>
      <c r="N107" s="115" t="s">
        <v>148</v>
      </c>
    </row>
    <row r="108" spans="2:24" ht="13.5" customHeight="1" x14ac:dyDescent="0.2">
      <c r="B108" s="1">
        <f t="shared" si="7"/>
        <v>91</v>
      </c>
      <c r="C108" s="6"/>
      <c r="D108" s="7"/>
      <c r="E108" s="123"/>
      <c r="F108" s="123" t="s">
        <v>36</v>
      </c>
      <c r="G108" s="123"/>
      <c r="H108" s="123"/>
      <c r="I108" s="123"/>
      <c r="J108" s="123"/>
      <c r="K108" s="24"/>
      <c r="L108" s="24"/>
      <c r="M108" s="24">
        <v>25</v>
      </c>
      <c r="N108" s="115">
        <v>25</v>
      </c>
    </row>
    <row r="109" spans="2:24" ht="13.5" customHeight="1" x14ac:dyDescent="0.2">
      <c r="B109" s="1">
        <f t="shared" si="7"/>
        <v>92</v>
      </c>
      <c r="C109" s="7"/>
      <c r="D109" s="8" t="s">
        <v>37</v>
      </c>
      <c r="E109" s="123"/>
      <c r="F109" s="123" t="s">
        <v>38</v>
      </c>
      <c r="G109" s="123"/>
      <c r="H109" s="123"/>
      <c r="I109" s="123"/>
      <c r="J109" s="123"/>
      <c r="K109" s="24">
        <v>50</v>
      </c>
      <c r="L109" s="24">
        <v>25</v>
      </c>
      <c r="M109" s="24">
        <v>50</v>
      </c>
      <c r="N109" s="115">
        <v>50</v>
      </c>
    </row>
    <row r="110" spans="2:24" ht="13.95" customHeight="1" x14ac:dyDescent="0.2">
      <c r="B110" s="1">
        <f t="shared" si="7"/>
        <v>93</v>
      </c>
      <c r="C110" s="2" t="s">
        <v>0</v>
      </c>
      <c r="D110" s="2" t="s">
        <v>229</v>
      </c>
      <c r="E110" s="123"/>
      <c r="F110" s="123" t="s">
        <v>230</v>
      </c>
      <c r="G110" s="123"/>
      <c r="H110" s="123"/>
      <c r="I110" s="123"/>
      <c r="J110" s="123"/>
      <c r="K110" s="24"/>
      <c r="L110" s="24"/>
      <c r="M110" s="24" t="s">
        <v>148</v>
      </c>
      <c r="N110" s="115"/>
    </row>
    <row r="111" spans="2:24" ht="13.5" customHeight="1" x14ac:dyDescent="0.2">
      <c r="B111" s="1">
        <f t="shared" si="7"/>
        <v>94</v>
      </c>
      <c r="C111" s="152" t="s">
        <v>41</v>
      </c>
      <c r="D111" s="153"/>
      <c r="E111" s="123"/>
      <c r="F111" s="123" t="s">
        <v>42</v>
      </c>
      <c r="G111" s="123"/>
      <c r="H111" s="123"/>
      <c r="I111" s="123"/>
      <c r="J111" s="123"/>
      <c r="K111" s="24">
        <v>200</v>
      </c>
      <c r="L111" s="24">
        <v>550</v>
      </c>
      <c r="M111" s="24">
        <v>300</v>
      </c>
      <c r="N111" s="115">
        <v>350</v>
      </c>
    </row>
    <row r="112" spans="2:24" ht="13.5" customHeight="1" x14ac:dyDescent="0.2">
      <c r="B112" s="1">
        <f t="shared" si="7"/>
        <v>95</v>
      </c>
      <c r="C112" s="3"/>
      <c r="D112" s="82"/>
      <c r="E112" s="123"/>
      <c r="F112" s="123" t="s">
        <v>43</v>
      </c>
      <c r="G112" s="123"/>
      <c r="H112" s="123"/>
      <c r="I112" s="123"/>
      <c r="J112" s="123"/>
      <c r="K112" s="24">
        <v>150</v>
      </c>
      <c r="L112" s="24">
        <v>250</v>
      </c>
      <c r="M112" s="24">
        <v>50</v>
      </c>
      <c r="N112" s="115">
        <v>50</v>
      </c>
    </row>
    <row r="113" spans="2:14" ht="13.95" customHeight="1" thickBot="1" x14ac:dyDescent="0.25">
      <c r="B113" s="144">
        <f>B112+1</f>
        <v>96</v>
      </c>
      <c r="C113" s="3"/>
      <c r="D113" s="82"/>
      <c r="E113" s="22"/>
      <c r="F113" s="22" t="s">
        <v>74</v>
      </c>
      <c r="G113" s="22"/>
      <c r="H113" s="22"/>
      <c r="I113" s="22"/>
      <c r="J113" s="22"/>
      <c r="K113" s="145">
        <v>50</v>
      </c>
      <c r="L113" s="145">
        <v>150</v>
      </c>
      <c r="M113" s="145">
        <v>150</v>
      </c>
      <c r="N113" s="146">
        <v>25</v>
      </c>
    </row>
    <row r="114" spans="2:14" ht="19.95" customHeight="1" thickTop="1" x14ac:dyDescent="0.2">
      <c r="B114" s="164" t="s">
        <v>45</v>
      </c>
      <c r="C114" s="165"/>
      <c r="D114" s="165"/>
      <c r="E114" s="165"/>
      <c r="F114" s="165"/>
      <c r="G114" s="165"/>
      <c r="H114" s="165"/>
      <c r="I114" s="165"/>
      <c r="J114" s="85"/>
      <c r="K114" s="34">
        <f>SUM(K115:K123)</f>
        <v>49753</v>
      </c>
      <c r="L114" s="34">
        <f>SUM(L115:L123)</f>
        <v>43510</v>
      </c>
      <c r="M114" s="34">
        <f>SUM(M115:M123)</f>
        <v>42369</v>
      </c>
      <c r="N114" s="52">
        <f>SUM(N115:N123)</f>
        <v>24742</v>
      </c>
    </row>
    <row r="115" spans="2:14" ht="13.95" customHeight="1" x14ac:dyDescent="0.2">
      <c r="B115" s="156" t="s">
        <v>46</v>
      </c>
      <c r="C115" s="157"/>
      <c r="D115" s="158"/>
      <c r="E115" s="12"/>
      <c r="F115" s="13"/>
      <c r="G115" s="149" t="s">
        <v>13</v>
      </c>
      <c r="H115" s="149"/>
      <c r="I115" s="13"/>
      <c r="J115" s="14"/>
      <c r="K115" s="4">
        <f>SUM(U$11:U$24)</f>
        <v>38775</v>
      </c>
      <c r="L115" s="4">
        <f>SUM(V$11:V$24)</f>
        <v>18750</v>
      </c>
      <c r="M115" s="4">
        <f>SUM(W$11:W$24)</f>
        <v>14900</v>
      </c>
      <c r="N115" s="5">
        <f>SUM(X$11:X$24)</f>
        <v>10100</v>
      </c>
    </row>
    <row r="116" spans="2:14" ht="13.95" customHeight="1" x14ac:dyDescent="0.2">
      <c r="B116" s="86"/>
      <c r="C116" s="64"/>
      <c r="D116" s="87"/>
      <c r="E116" s="15"/>
      <c r="F116" s="123"/>
      <c r="G116" s="149" t="s">
        <v>25</v>
      </c>
      <c r="H116" s="149"/>
      <c r="I116" s="119"/>
      <c r="J116" s="16"/>
      <c r="K116" s="4">
        <f>SUM(K$25)</f>
        <v>1150</v>
      </c>
      <c r="L116" s="4">
        <f>SUM(L$25)</f>
        <v>900</v>
      </c>
      <c r="M116" s="4">
        <f>SUM(M$25)</f>
        <v>500</v>
      </c>
      <c r="N116" s="5">
        <f>SUM(N$25)</f>
        <v>1150</v>
      </c>
    </row>
    <row r="117" spans="2:14" ht="13.95" customHeight="1" x14ac:dyDescent="0.2">
      <c r="B117" s="86"/>
      <c r="C117" s="64"/>
      <c r="D117" s="87"/>
      <c r="E117" s="15"/>
      <c r="F117" s="123"/>
      <c r="G117" s="149" t="s">
        <v>27</v>
      </c>
      <c r="H117" s="149"/>
      <c r="I117" s="13"/>
      <c r="J117" s="14"/>
      <c r="K117" s="4">
        <f>SUM(K$26:K$27)</f>
        <v>100</v>
      </c>
      <c r="L117" s="4">
        <f>SUM(L$26:L$27)</f>
        <v>25</v>
      </c>
      <c r="M117" s="4">
        <f>SUM(M$26:M$27)</f>
        <v>25</v>
      </c>
      <c r="N117" s="5">
        <f>SUM(N$26:N$27)</f>
        <v>50</v>
      </c>
    </row>
    <row r="118" spans="2:14" ht="13.95" customHeight="1" x14ac:dyDescent="0.2">
      <c r="B118" s="86"/>
      <c r="C118" s="64"/>
      <c r="D118" s="87"/>
      <c r="E118" s="15"/>
      <c r="F118" s="123"/>
      <c r="G118" s="149" t="s">
        <v>79</v>
      </c>
      <c r="H118" s="149"/>
      <c r="I118" s="13"/>
      <c r="J118" s="14"/>
      <c r="K118" s="4">
        <f>SUM(K$28:K$28)</f>
        <v>25</v>
      </c>
      <c r="L118" s="4">
        <f>SUM(L$28:L$28)</f>
        <v>50</v>
      </c>
      <c r="M118" s="4">
        <f>SUM(M$28:M$28)</f>
        <v>50</v>
      </c>
      <c r="N118" s="5">
        <f>SUM(N$28:N$28)</f>
        <v>50</v>
      </c>
    </row>
    <row r="119" spans="2:14" ht="13.95" customHeight="1" x14ac:dyDescent="0.2">
      <c r="B119" s="86"/>
      <c r="C119" s="64"/>
      <c r="D119" s="87"/>
      <c r="E119" s="15"/>
      <c r="F119" s="123"/>
      <c r="G119" s="149" t="s">
        <v>80</v>
      </c>
      <c r="H119" s="149"/>
      <c r="I119" s="13"/>
      <c r="J119" s="14"/>
      <c r="K119" s="4">
        <f>SUM(K30:K46)</f>
        <v>3600</v>
      </c>
      <c r="L119" s="4">
        <f>SUM(L$30:L$46)</f>
        <v>15951</v>
      </c>
      <c r="M119" s="4">
        <f>SUM(M$30:M$46)</f>
        <v>20826</v>
      </c>
      <c r="N119" s="5">
        <f>SUM(N$30:N$46)</f>
        <v>7177</v>
      </c>
    </row>
    <row r="120" spans="2:14" ht="13.95" customHeight="1" x14ac:dyDescent="0.2">
      <c r="B120" s="86"/>
      <c r="C120" s="64"/>
      <c r="D120" s="87"/>
      <c r="E120" s="15"/>
      <c r="F120" s="123"/>
      <c r="G120" s="149" t="s">
        <v>77</v>
      </c>
      <c r="H120" s="149"/>
      <c r="I120" s="13"/>
      <c r="J120" s="14"/>
      <c r="K120" s="4">
        <f>SUM(K$47:K$48)</f>
        <v>50</v>
      </c>
      <c r="L120" s="4">
        <f>SUM(L$47:L$48)</f>
        <v>50</v>
      </c>
      <c r="M120" s="4">
        <f>SUM(M$47:M$48)</f>
        <v>50</v>
      </c>
      <c r="N120" s="5">
        <f>SUM(N$47:N$48)</f>
        <v>100</v>
      </c>
    </row>
    <row r="121" spans="2:14" ht="13.95" customHeight="1" x14ac:dyDescent="0.2">
      <c r="B121" s="86"/>
      <c r="C121" s="64"/>
      <c r="D121" s="87"/>
      <c r="E121" s="15"/>
      <c r="F121" s="123"/>
      <c r="G121" s="149" t="s">
        <v>28</v>
      </c>
      <c r="H121" s="149"/>
      <c r="I121" s="13"/>
      <c r="J121" s="14"/>
      <c r="K121" s="4">
        <f>SUM(K$49:K$85)</f>
        <v>5573</v>
      </c>
      <c r="L121" s="4">
        <f>SUM(L$49:L$85)</f>
        <v>6794</v>
      </c>
      <c r="M121" s="4">
        <f>SUM(M$49:M$85)</f>
        <v>5435</v>
      </c>
      <c r="N121" s="5">
        <f>SUM(N$49:N$85)</f>
        <v>5597</v>
      </c>
    </row>
    <row r="122" spans="2:14" ht="13.95" customHeight="1" x14ac:dyDescent="0.2">
      <c r="B122" s="86"/>
      <c r="C122" s="64"/>
      <c r="D122" s="87"/>
      <c r="E122" s="15"/>
      <c r="F122" s="123"/>
      <c r="G122" s="149" t="s">
        <v>47</v>
      </c>
      <c r="H122" s="149"/>
      <c r="I122" s="13"/>
      <c r="J122" s="14"/>
      <c r="K122" s="4">
        <f>SUM(K$29:K$29,K$111:K$112)</f>
        <v>365</v>
      </c>
      <c r="L122" s="4">
        <f>SUM(L29:L29,L$111:L$112)</f>
        <v>812</v>
      </c>
      <c r="M122" s="4">
        <f>SUM(M29:M29,M$111:M$112)</f>
        <v>352</v>
      </c>
      <c r="N122" s="5">
        <f>SUM(N29:N29,N$111:N$112)</f>
        <v>407</v>
      </c>
    </row>
    <row r="123" spans="2:14" ht="13.95" customHeight="1" thickBot="1" x14ac:dyDescent="0.25">
      <c r="B123" s="88"/>
      <c r="C123" s="89"/>
      <c r="D123" s="90"/>
      <c r="E123" s="17"/>
      <c r="F123" s="9"/>
      <c r="G123" s="147" t="s">
        <v>44</v>
      </c>
      <c r="H123" s="147"/>
      <c r="I123" s="18"/>
      <c r="J123" s="19"/>
      <c r="K123" s="10">
        <f>SUM(K$86:K$110,K$113)</f>
        <v>115</v>
      </c>
      <c r="L123" s="10">
        <f>SUM(L$86:L$110,L$113)</f>
        <v>178</v>
      </c>
      <c r="M123" s="10">
        <f>SUM(M$86:M$110,M$113)</f>
        <v>231</v>
      </c>
      <c r="N123" s="11">
        <f>SUM(N$86:N$110,N$113)</f>
        <v>111</v>
      </c>
    </row>
    <row r="124" spans="2:14" ht="18" customHeight="1" thickTop="1" x14ac:dyDescent="0.2">
      <c r="B124" s="159" t="s">
        <v>48</v>
      </c>
      <c r="C124" s="160"/>
      <c r="D124" s="161"/>
      <c r="E124" s="91"/>
      <c r="F124" s="120"/>
      <c r="G124" s="162" t="s">
        <v>49</v>
      </c>
      <c r="H124" s="162"/>
      <c r="I124" s="120"/>
      <c r="J124" s="121"/>
      <c r="K124" s="35" t="s">
        <v>50</v>
      </c>
      <c r="L124" s="41"/>
      <c r="M124" s="41"/>
      <c r="N124" s="53"/>
    </row>
    <row r="125" spans="2:14" ht="18" customHeight="1" x14ac:dyDescent="0.2">
      <c r="B125" s="92"/>
      <c r="C125" s="93"/>
      <c r="D125" s="93"/>
      <c r="E125" s="94"/>
      <c r="F125" s="95"/>
      <c r="G125" s="96"/>
      <c r="H125" s="96"/>
      <c r="I125" s="95"/>
      <c r="J125" s="97"/>
      <c r="K125" s="36" t="s">
        <v>51</v>
      </c>
      <c r="L125" s="42"/>
      <c r="M125" s="42"/>
      <c r="N125" s="45"/>
    </row>
    <row r="126" spans="2:14" ht="18" customHeight="1" x14ac:dyDescent="0.2">
      <c r="B126" s="86"/>
      <c r="C126" s="64"/>
      <c r="D126" s="64"/>
      <c r="E126" s="98"/>
      <c r="F126" s="22"/>
      <c r="G126" s="163" t="s">
        <v>52</v>
      </c>
      <c r="H126" s="163"/>
      <c r="I126" s="118"/>
      <c r="J126" s="122"/>
      <c r="K126" s="37" t="s">
        <v>53</v>
      </c>
      <c r="L126" s="43"/>
      <c r="M126" s="47"/>
      <c r="N126" s="43"/>
    </row>
    <row r="127" spans="2:14" ht="18" customHeight="1" x14ac:dyDescent="0.2">
      <c r="B127" s="86"/>
      <c r="C127" s="64"/>
      <c r="D127" s="64"/>
      <c r="E127" s="99"/>
      <c r="F127" s="64"/>
      <c r="G127" s="100"/>
      <c r="H127" s="100"/>
      <c r="I127" s="93"/>
      <c r="J127" s="101"/>
      <c r="K127" s="38" t="s">
        <v>89</v>
      </c>
      <c r="L127" s="44"/>
      <c r="M127" s="26"/>
      <c r="N127" s="44"/>
    </row>
    <row r="128" spans="2:14" ht="18" customHeight="1" x14ac:dyDescent="0.2">
      <c r="B128" s="86"/>
      <c r="C128" s="64"/>
      <c r="D128" s="64"/>
      <c r="E128" s="99"/>
      <c r="F128" s="64"/>
      <c r="G128" s="100"/>
      <c r="H128" s="100"/>
      <c r="I128" s="93"/>
      <c r="J128" s="101"/>
      <c r="K128" s="38" t="s">
        <v>82</v>
      </c>
      <c r="L128" s="42"/>
      <c r="M128" s="26"/>
      <c r="N128" s="44"/>
    </row>
    <row r="129" spans="2:14" ht="18" customHeight="1" x14ac:dyDescent="0.2">
      <c r="B129" s="86"/>
      <c r="C129" s="64"/>
      <c r="D129" s="64"/>
      <c r="E129" s="98"/>
      <c r="F129" s="22"/>
      <c r="G129" s="163" t="s">
        <v>54</v>
      </c>
      <c r="H129" s="163"/>
      <c r="I129" s="118"/>
      <c r="J129" s="122"/>
      <c r="K129" s="37" t="s">
        <v>93</v>
      </c>
      <c r="L129" s="43"/>
      <c r="M129" s="47"/>
      <c r="N129" s="43"/>
    </row>
    <row r="130" spans="2:14" ht="18" customHeight="1" x14ac:dyDescent="0.2">
      <c r="B130" s="86"/>
      <c r="C130" s="64"/>
      <c r="D130" s="64"/>
      <c r="E130" s="99"/>
      <c r="F130" s="64"/>
      <c r="G130" s="100"/>
      <c r="H130" s="100"/>
      <c r="I130" s="93"/>
      <c r="J130" s="101"/>
      <c r="K130" s="38" t="s">
        <v>90</v>
      </c>
      <c r="L130" s="44"/>
      <c r="M130" s="26"/>
      <c r="N130" s="44"/>
    </row>
    <row r="131" spans="2:14" ht="18" customHeight="1" x14ac:dyDescent="0.2">
      <c r="B131" s="86"/>
      <c r="C131" s="64"/>
      <c r="D131" s="64"/>
      <c r="E131" s="99"/>
      <c r="F131" s="64"/>
      <c r="G131" s="100"/>
      <c r="H131" s="100"/>
      <c r="I131" s="93"/>
      <c r="J131" s="101"/>
      <c r="K131" s="38" t="s">
        <v>91</v>
      </c>
      <c r="L131" s="44"/>
      <c r="M131" s="44"/>
      <c r="N131" s="44"/>
    </row>
    <row r="132" spans="2:14" ht="18" customHeight="1" x14ac:dyDescent="0.2">
      <c r="B132" s="86"/>
      <c r="C132" s="64"/>
      <c r="D132" s="64"/>
      <c r="E132" s="78"/>
      <c r="F132" s="79"/>
      <c r="G132" s="96"/>
      <c r="H132" s="96"/>
      <c r="I132" s="95"/>
      <c r="J132" s="97"/>
      <c r="K132" s="38" t="s">
        <v>92</v>
      </c>
      <c r="L132" s="45"/>
      <c r="M132" s="42"/>
      <c r="N132" s="45"/>
    </row>
    <row r="133" spans="2:14" ht="18" customHeight="1" x14ac:dyDescent="0.2">
      <c r="B133" s="102"/>
      <c r="C133" s="79"/>
      <c r="D133" s="79"/>
      <c r="E133" s="15"/>
      <c r="F133" s="123"/>
      <c r="G133" s="149" t="s">
        <v>55</v>
      </c>
      <c r="H133" s="149"/>
      <c r="I133" s="13"/>
      <c r="J133" s="14"/>
      <c r="K133" s="27" t="s">
        <v>161</v>
      </c>
      <c r="L133" s="46"/>
      <c r="M133" s="48"/>
      <c r="N133" s="46"/>
    </row>
    <row r="134" spans="2:14" ht="18" customHeight="1" x14ac:dyDescent="0.2">
      <c r="B134" s="156" t="s">
        <v>56</v>
      </c>
      <c r="C134" s="157"/>
      <c r="D134" s="157"/>
      <c r="E134" s="22"/>
      <c r="F134" s="22"/>
      <c r="G134" s="22"/>
      <c r="H134" s="22"/>
      <c r="I134" s="22"/>
      <c r="J134" s="22"/>
      <c r="K134" s="22"/>
      <c r="L134" s="22"/>
      <c r="M134" s="22"/>
      <c r="N134" s="54"/>
    </row>
    <row r="135" spans="2:14" ht="14.1" customHeight="1" x14ac:dyDescent="0.2">
      <c r="B135" s="103"/>
      <c r="C135" s="39" t="s">
        <v>57</v>
      </c>
      <c r="D135" s="104"/>
      <c r="E135" s="39"/>
      <c r="F135" s="39"/>
      <c r="G135" s="39"/>
      <c r="H135" s="39"/>
      <c r="I135" s="39"/>
      <c r="J135" s="39"/>
      <c r="K135" s="39"/>
      <c r="L135" s="39"/>
      <c r="M135" s="39"/>
      <c r="N135" s="55"/>
    </row>
    <row r="136" spans="2:14" ht="14.1" customHeight="1" x14ac:dyDescent="0.2">
      <c r="B136" s="103"/>
      <c r="C136" s="39" t="s">
        <v>58</v>
      </c>
      <c r="D136" s="104"/>
      <c r="E136" s="39"/>
      <c r="F136" s="39"/>
      <c r="G136" s="39"/>
      <c r="H136" s="39"/>
      <c r="I136" s="39"/>
      <c r="J136" s="39"/>
      <c r="K136" s="39"/>
      <c r="L136" s="39"/>
      <c r="M136" s="39"/>
      <c r="N136" s="55"/>
    </row>
    <row r="137" spans="2:14" ht="14.1" customHeight="1" x14ac:dyDescent="0.2">
      <c r="B137" s="103"/>
      <c r="C137" s="39" t="s">
        <v>59</v>
      </c>
      <c r="D137" s="104"/>
      <c r="E137" s="39"/>
      <c r="F137" s="39"/>
      <c r="G137" s="39"/>
      <c r="H137" s="39"/>
      <c r="I137" s="39"/>
      <c r="J137" s="39"/>
      <c r="K137" s="39"/>
      <c r="L137" s="39"/>
      <c r="M137" s="39"/>
      <c r="N137" s="55"/>
    </row>
    <row r="138" spans="2:14" ht="14.1" customHeight="1" x14ac:dyDescent="0.2">
      <c r="B138" s="103"/>
      <c r="C138" s="39" t="s">
        <v>122</v>
      </c>
      <c r="D138" s="104"/>
      <c r="E138" s="39"/>
      <c r="F138" s="39"/>
      <c r="G138" s="39"/>
      <c r="H138" s="39"/>
      <c r="I138" s="39"/>
      <c r="J138" s="39"/>
      <c r="K138" s="39"/>
      <c r="L138" s="39"/>
      <c r="M138" s="39"/>
      <c r="N138" s="55"/>
    </row>
    <row r="139" spans="2:14" ht="14.1" customHeight="1" x14ac:dyDescent="0.2">
      <c r="B139" s="105"/>
      <c r="C139" s="39" t="s">
        <v>123</v>
      </c>
      <c r="D139" s="39"/>
      <c r="E139" s="39"/>
      <c r="F139" s="39"/>
      <c r="G139" s="39"/>
      <c r="H139" s="39"/>
      <c r="I139" s="39"/>
      <c r="J139" s="39"/>
      <c r="K139" s="39"/>
      <c r="L139" s="39"/>
      <c r="M139" s="39"/>
      <c r="N139" s="55"/>
    </row>
    <row r="140" spans="2:14" ht="14.1" customHeight="1" x14ac:dyDescent="0.2">
      <c r="B140" s="105"/>
      <c r="C140" s="39" t="s">
        <v>119</v>
      </c>
      <c r="D140" s="39"/>
      <c r="E140" s="39"/>
      <c r="F140" s="39"/>
      <c r="G140" s="39"/>
      <c r="H140" s="39"/>
      <c r="I140" s="39"/>
      <c r="J140" s="39"/>
      <c r="K140" s="39"/>
      <c r="L140" s="39"/>
      <c r="M140" s="39"/>
      <c r="N140" s="55"/>
    </row>
    <row r="141" spans="2:14" ht="14.1" customHeight="1" x14ac:dyDescent="0.2">
      <c r="B141" s="105"/>
      <c r="C141" s="39" t="s">
        <v>87</v>
      </c>
      <c r="D141" s="39"/>
      <c r="E141" s="39"/>
      <c r="F141" s="39"/>
      <c r="G141" s="39"/>
      <c r="H141" s="39"/>
      <c r="I141" s="39"/>
      <c r="J141" s="39"/>
      <c r="K141" s="39"/>
      <c r="L141" s="39"/>
      <c r="M141" s="39"/>
      <c r="N141" s="55"/>
    </row>
    <row r="142" spans="2:14" ht="14.1" customHeight="1" x14ac:dyDescent="0.2">
      <c r="B142" s="105"/>
      <c r="C142" s="39" t="s">
        <v>88</v>
      </c>
      <c r="D142" s="39"/>
      <c r="E142" s="39"/>
      <c r="F142" s="39"/>
      <c r="G142" s="39"/>
      <c r="H142" s="39"/>
      <c r="I142" s="39"/>
      <c r="J142" s="39"/>
      <c r="K142" s="39"/>
      <c r="L142" s="39"/>
      <c r="M142" s="39"/>
      <c r="N142" s="55"/>
    </row>
    <row r="143" spans="2:14" ht="14.1" customHeight="1" x14ac:dyDescent="0.2">
      <c r="B143" s="105"/>
      <c r="C143" s="39" t="s">
        <v>78</v>
      </c>
      <c r="D143" s="39"/>
      <c r="E143" s="39"/>
      <c r="F143" s="39"/>
      <c r="G143" s="39"/>
      <c r="H143" s="39"/>
      <c r="I143" s="39"/>
      <c r="J143" s="39"/>
      <c r="K143" s="39"/>
      <c r="L143" s="39"/>
      <c r="M143" s="39"/>
      <c r="N143" s="55"/>
    </row>
    <row r="144" spans="2:14" ht="14.1" customHeight="1" x14ac:dyDescent="0.2">
      <c r="B144" s="105"/>
      <c r="C144" s="39" t="s">
        <v>128</v>
      </c>
      <c r="D144" s="39"/>
      <c r="E144" s="39"/>
      <c r="F144" s="39"/>
      <c r="G144" s="39"/>
      <c r="H144" s="39"/>
      <c r="I144" s="39"/>
      <c r="J144" s="39"/>
      <c r="K144" s="39"/>
      <c r="L144" s="39"/>
      <c r="M144" s="39"/>
      <c r="N144" s="55"/>
    </row>
    <row r="145" spans="2:14" ht="14.1" customHeight="1" x14ac:dyDescent="0.2">
      <c r="B145" s="105"/>
      <c r="C145" s="39" t="s">
        <v>124</v>
      </c>
      <c r="D145" s="39"/>
      <c r="E145" s="39"/>
      <c r="F145" s="39"/>
      <c r="G145" s="39"/>
      <c r="H145" s="39"/>
      <c r="I145" s="39"/>
      <c r="J145" s="39"/>
      <c r="K145" s="39"/>
      <c r="L145" s="39"/>
      <c r="M145" s="39"/>
      <c r="N145" s="55"/>
    </row>
    <row r="146" spans="2:14" ht="14.1" customHeight="1" x14ac:dyDescent="0.2">
      <c r="B146" s="105"/>
      <c r="C146" s="39" t="s">
        <v>125</v>
      </c>
      <c r="D146" s="39"/>
      <c r="E146" s="39"/>
      <c r="F146" s="39"/>
      <c r="G146" s="39"/>
      <c r="H146" s="39"/>
      <c r="I146" s="39"/>
      <c r="J146" s="39"/>
      <c r="K146" s="39"/>
      <c r="L146" s="39"/>
      <c r="M146" s="39"/>
      <c r="N146" s="55"/>
    </row>
    <row r="147" spans="2:14" ht="14.1" customHeight="1" x14ac:dyDescent="0.2">
      <c r="B147" s="105"/>
      <c r="C147" s="39" t="s">
        <v>126</v>
      </c>
      <c r="D147" s="39"/>
      <c r="E147" s="39"/>
      <c r="F147" s="39"/>
      <c r="G147" s="39"/>
      <c r="H147" s="39"/>
      <c r="I147" s="39"/>
      <c r="J147" s="39"/>
      <c r="K147" s="39"/>
      <c r="L147" s="39"/>
      <c r="M147" s="39"/>
      <c r="N147" s="55"/>
    </row>
    <row r="148" spans="2:14" ht="14.1" customHeight="1" x14ac:dyDescent="0.2">
      <c r="B148" s="105"/>
      <c r="C148" s="39" t="s">
        <v>115</v>
      </c>
      <c r="D148" s="39"/>
      <c r="E148" s="39"/>
      <c r="F148" s="39"/>
      <c r="G148" s="39"/>
      <c r="H148" s="39"/>
      <c r="I148" s="39"/>
      <c r="J148" s="39"/>
      <c r="K148" s="39"/>
      <c r="L148" s="39"/>
      <c r="M148" s="39"/>
      <c r="N148" s="55"/>
    </row>
    <row r="149" spans="2:14" ht="14.1" customHeight="1" x14ac:dyDescent="0.2">
      <c r="B149" s="105"/>
      <c r="C149" s="39" t="s">
        <v>127</v>
      </c>
      <c r="D149" s="39"/>
      <c r="E149" s="39"/>
      <c r="F149" s="39"/>
      <c r="G149" s="39"/>
      <c r="H149" s="39"/>
      <c r="I149" s="39"/>
      <c r="J149" s="39"/>
      <c r="K149" s="39"/>
      <c r="L149" s="39"/>
      <c r="M149" s="39"/>
      <c r="N149" s="55"/>
    </row>
    <row r="150" spans="2:14" ht="14.1" customHeight="1" x14ac:dyDescent="0.2">
      <c r="B150" s="105"/>
      <c r="C150" s="39" t="s">
        <v>188</v>
      </c>
      <c r="D150" s="39"/>
      <c r="E150" s="39"/>
      <c r="F150" s="39"/>
      <c r="G150" s="39"/>
      <c r="H150" s="39"/>
      <c r="I150" s="39"/>
      <c r="J150" s="39"/>
      <c r="K150" s="39"/>
      <c r="L150" s="39"/>
      <c r="M150" s="39"/>
      <c r="N150" s="55"/>
    </row>
    <row r="151" spans="2:14" ht="14.1" customHeight="1" x14ac:dyDescent="0.2">
      <c r="B151" s="105"/>
      <c r="C151" s="39" t="s">
        <v>121</v>
      </c>
      <c r="D151" s="39"/>
      <c r="E151" s="39"/>
      <c r="F151" s="39"/>
      <c r="G151" s="39"/>
      <c r="H151" s="39"/>
      <c r="I151" s="39"/>
      <c r="J151" s="39"/>
      <c r="K151" s="39"/>
      <c r="L151" s="39"/>
      <c r="M151" s="39"/>
      <c r="N151" s="55"/>
    </row>
    <row r="152" spans="2:14" x14ac:dyDescent="0.2">
      <c r="B152" s="106"/>
      <c r="C152" s="39" t="s">
        <v>134</v>
      </c>
      <c r="N152" s="63"/>
    </row>
    <row r="153" spans="2:14" x14ac:dyDescent="0.2">
      <c r="B153" s="106"/>
      <c r="C153" s="39" t="s">
        <v>130</v>
      </c>
      <c r="N153" s="63"/>
    </row>
    <row r="154" spans="2:14" ht="14.1" customHeight="1" x14ac:dyDescent="0.2">
      <c r="B154" s="105"/>
      <c r="C154" s="39" t="s">
        <v>104</v>
      </c>
      <c r="D154" s="39"/>
      <c r="E154" s="39"/>
      <c r="F154" s="39"/>
      <c r="G154" s="39"/>
      <c r="H154" s="39"/>
      <c r="I154" s="39"/>
      <c r="J154" s="39"/>
      <c r="K154" s="39"/>
      <c r="L154" s="39"/>
      <c r="M154" s="39"/>
      <c r="N154" s="55"/>
    </row>
    <row r="155" spans="2:14" ht="18" customHeight="1" x14ac:dyDescent="0.2">
      <c r="B155" s="105"/>
      <c r="C155" s="39" t="s">
        <v>60</v>
      </c>
      <c r="D155" s="39"/>
      <c r="E155" s="39"/>
      <c r="F155" s="39"/>
      <c r="G155" s="39"/>
      <c r="H155" s="39"/>
      <c r="I155" s="39"/>
      <c r="J155" s="39"/>
      <c r="K155" s="39"/>
      <c r="L155" s="39"/>
      <c r="M155" s="39"/>
      <c r="N155" s="55"/>
    </row>
    <row r="156" spans="2:14" x14ac:dyDescent="0.2">
      <c r="B156" s="106"/>
      <c r="C156" s="39" t="s">
        <v>120</v>
      </c>
      <c r="N156" s="63"/>
    </row>
    <row r="157" spans="2:14" x14ac:dyDescent="0.2">
      <c r="B157" s="106"/>
      <c r="C157" s="39" t="s">
        <v>139</v>
      </c>
      <c r="N157" s="63"/>
    </row>
    <row r="158" spans="2:14" ht="13.8" thickBot="1" x14ac:dyDescent="0.25">
      <c r="B158" s="107"/>
      <c r="C158" s="40" t="s">
        <v>131</v>
      </c>
      <c r="D158" s="61"/>
      <c r="E158" s="61"/>
      <c r="F158" s="61"/>
      <c r="G158" s="61"/>
      <c r="H158" s="61"/>
      <c r="I158" s="61"/>
      <c r="J158" s="61"/>
      <c r="K158" s="61"/>
      <c r="L158" s="61"/>
      <c r="M158" s="61"/>
      <c r="N158" s="62"/>
    </row>
  </sheetData>
  <mergeCells count="28">
    <mergeCell ref="G126:H126"/>
    <mergeCell ref="G129:H129"/>
    <mergeCell ref="G133:H133"/>
    <mergeCell ref="B134:D134"/>
    <mergeCell ref="G120:H120"/>
    <mergeCell ref="G121:H121"/>
    <mergeCell ref="G122:H122"/>
    <mergeCell ref="G123:H123"/>
    <mergeCell ref="B124:D124"/>
    <mergeCell ref="G124:H124"/>
    <mergeCell ref="G119:H119"/>
    <mergeCell ref="G10:H10"/>
    <mergeCell ref="D100:G100"/>
    <mergeCell ref="D101:G101"/>
    <mergeCell ref="G102:H102"/>
    <mergeCell ref="C111:D111"/>
    <mergeCell ref="B114:I114"/>
    <mergeCell ref="B115:D115"/>
    <mergeCell ref="G115:H115"/>
    <mergeCell ref="G116:H116"/>
    <mergeCell ref="G117:H117"/>
    <mergeCell ref="G118:H118"/>
    <mergeCell ref="D9:F9"/>
    <mergeCell ref="D4:G4"/>
    <mergeCell ref="D5:G5"/>
    <mergeCell ref="D6:G6"/>
    <mergeCell ref="D7:F7"/>
    <mergeCell ref="D8:F8"/>
  </mergeCells>
  <phoneticPr fontId="23"/>
  <conditionalFormatting sqref="O11:O95 O103:O113">
    <cfRule type="expression" dxfId="7"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4" man="1"/>
  </rowBreaks>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B1:AC163"/>
  <sheetViews>
    <sheetView view="pageBreakPreview" zoomScale="75" zoomScaleNormal="75" zoomScaleSheetLayoutView="75" workbookViewId="0">
      <pane xSplit="10" ySplit="10" topLeftCell="K11" activePane="bottomRight" state="frozen"/>
      <selection activeCell="O8" sqref="O8"/>
      <selection pane="topRight" activeCell="O8" sqref="O8"/>
      <selection pane="bottomLeft" activeCell="O8" sqref="O8"/>
      <selection pane="bottomRight" activeCell="O8" sqref="O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4" t="s">
        <v>61</v>
      </c>
      <c r="U2" s="124"/>
    </row>
    <row r="3" spans="2:24" ht="9" customHeight="1" thickBot="1" x14ac:dyDescent="0.25"/>
    <row r="4" spans="2:24" ht="18" customHeight="1" x14ac:dyDescent="0.2">
      <c r="B4" s="65"/>
      <c r="C4" s="66"/>
      <c r="D4" s="148" t="s">
        <v>1</v>
      </c>
      <c r="E4" s="148"/>
      <c r="F4" s="148"/>
      <c r="G4" s="148"/>
      <c r="H4" s="66"/>
      <c r="I4" s="66"/>
      <c r="J4" s="67"/>
      <c r="K4" s="28" t="s">
        <v>62</v>
      </c>
      <c r="L4" s="28" t="s">
        <v>63</v>
      </c>
      <c r="M4" s="28" t="s">
        <v>64</v>
      </c>
      <c r="N4" s="51" t="s">
        <v>65</v>
      </c>
    </row>
    <row r="5" spans="2:24" ht="18" customHeight="1" x14ac:dyDescent="0.2">
      <c r="B5" s="68"/>
      <c r="C5" s="123"/>
      <c r="D5" s="149" t="s">
        <v>2</v>
      </c>
      <c r="E5" s="149"/>
      <c r="F5" s="149"/>
      <c r="G5" s="149"/>
      <c r="H5" s="123"/>
      <c r="I5" s="123"/>
      <c r="J5" s="69"/>
      <c r="K5" s="29" t="s">
        <v>335</v>
      </c>
      <c r="L5" s="29" t="str">
        <f>K5</f>
        <v>2022.8.8</v>
      </c>
      <c r="M5" s="29" t="str">
        <f>K5</f>
        <v>2022.8.8</v>
      </c>
      <c r="N5" s="113" t="str">
        <f>K5</f>
        <v>2022.8.8</v>
      </c>
    </row>
    <row r="6" spans="2:24" ht="18" customHeight="1" x14ac:dyDescent="0.2">
      <c r="B6" s="68"/>
      <c r="C6" s="123"/>
      <c r="D6" s="149" t="s">
        <v>3</v>
      </c>
      <c r="E6" s="149"/>
      <c r="F6" s="149"/>
      <c r="G6" s="149"/>
      <c r="H6" s="123"/>
      <c r="I6" s="123"/>
      <c r="J6" s="69"/>
      <c r="K6" s="108">
        <v>0.43541666666666662</v>
      </c>
      <c r="L6" s="108">
        <v>0.4069444444444445</v>
      </c>
      <c r="M6" s="108">
        <v>0.46319444444444446</v>
      </c>
      <c r="N6" s="109">
        <v>0.4909722222222222</v>
      </c>
    </row>
    <row r="7" spans="2:24" ht="18" customHeight="1" x14ac:dyDescent="0.2">
      <c r="B7" s="68"/>
      <c r="C7" s="123"/>
      <c r="D7" s="149" t="s">
        <v>4</v>
      </c>
      <c r="E7" s="150"/>
      <c r="F7" s="150"/>
      <c r="G7" s="70" t="s">
        <v>5</v>
      </c>
      <c r="H7" s="123"/>
      <c r="I7" s="123"/>
      <c r="J7" s="69"/>
      <c r="K7" s="110">
        <v>2.89</v>
      </c>
      <c r="L7" s="110">
        <v>1.63</v>
      </c>
      <c r="M7" s="110">
        <v>1.89</v>
      </c>
      <c r="N7" s="111">
        <v>1.83</v>
      </c>
    </row>
    <row r="8" spans="2:24" ht="18" customHeight="1" x14ac:dyDescent="0.2">
      <c r="B8" s="71"/>
      <c r="C8" s="22"/>
      <c r="D8" s="149" t="s">
        <v>6</v>
      </c>
      <c r="E8" s="149"/>
      <c r="F8" s="149"/>
      <c r="G8" s="70" t="s">
        <v>5</v>
      </c>
      <c r="H8" s="22"/>
      <c r="I8" s="22"/>
      <c r="J8" s="72"/>
      <c r="K8" s="30">
        <v>0.5</v>
      </c>
      <c r="L8" s="30">
        <v>0.5</v>
      </c>
      <c r="M8" s="30">
        <v>0.5</v>
      </c>
      <c r="N8" s="49">
        <v>0.5</v>
      </c>
    </row>
    <row r="9" spans="2:24" ht="18" customHeight="1" thickBot="1" x14ac:dyDescent="0.25">
      <c r="B9" s="73"/>
      <c r="C9" s="9"/>
      <c r="D9" s="147" t="s">
        <v>7</v>
      </c>
      <c r="E9" s="147"/>
      <c r="F9" s="147"/>
      <c r="G9" s="74" t="s">
        <v>8</v>
      </c>
      <c r="H9" s="9"/>
      <c r="I9" s="9"/>
      <c r="J9" s="75"/>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2">
      <c r="B10" s="76" t="s">
        <v>9</v>
      </c>
      <c r="C10" s="77" t="s">
        <v>10</v>
      </c>
      <c r="D10" s="77" t="s">
        <v>11</v>
      </c>
      <c r="E10" s="78"/>
      <c r="F10" s="79"/>
      <c r="G10" s="151" t="s">
        <v>12</v>
      </c>
      <c r="H10" s="151"/>
      <c r="I10" s="79"/>
      <c r="J10" s="80"/>
      <c r="K10" s="32"/>
      <c r="L10" s="32"/>
      <c r="M10" s="32"/>
      <c r="N10" s="112"/>
    </row>
    <row r="11" spans="2:24" ht="13.5" customHeight="1" x14ac:dyDescent="0.2">
      <c r="B11" s="1">
        <v>1</v>
      </c>
      <c r="C11" s="2" t="s">
        <v>84</v>
      </c>
      <c r="D11" s="2" t="s">
        <v>13</v>
      </c>
      <c r="E11" s="123"/>
      <c r="F11" s="123" t="s">
        <v>249</v>
      </c>
      <c r="G11" s="123"/>
      <c r="H11" s="123"/>
      <c r="I11" s="123"/>
      <c r="J11" s="123"/>
      <c r="K11" s="20"/>
      <c r="L11" s="20"/>
      <c r="M11" s="20"/>
      <c r="N11" s="21" t="s">
        <v>150</v>
      </c>
      <c r="P11" t="s">
        <v>14</v>
      </c>
      <c r="Q11">
        <f t="shared" ref="Q11:T16" si="0">IF(K11="",0,VALUE(MID(K11,2,LEN(K11)-2)))</f>
        <v>0</v>
      </c>
      <c r="R11">
        <f t="shared" si="0"/>
        <v>0</v>
      </c>
      <c r="S11">
        <f t="shared" si="0"/>
        <v>0</v>
      </c>
      <c r="T11">
        <f t="shared" si="0"/>
        <v>50</v>
      </c>
      <c r="U11">
        <f t="shared" ref="U11:X27" si="1">IF(K11="＋",0,IF(K11="(＋)",0,ABS(K11)))</f>
        <v>0</v>
      </c>
      <c r="V11">
        <f t="shared" si="1"/>
        <v>0</v>
      </c>
      <c r="W11">
        <f t="shared" si="1"/>
        <v>0</v>
      </c>
      <c r="X11">
        <f t="shared" si="1"/>
        <v>50</v>
      </c>
    </row>
    <row r="12" spans="2:24" ht="13.5" customHeight="1" x14ac:dyDescent="0.2">
      <c r="B12" s="1">
        <f>B11+1</f>
        <v>2</v>
      </c>
      <c r="C12" s="3"/>
      <c r="D12" s="6"/>
      <c r="E12" s="123"/>
      <c r="F12" s="123" t="s">
        <v>191</v>
      </c>
      <c r="G12" s="123"/>
      <c r="H12" s="123"/>
      <c r="I12" s="123"/>
      <c r="J12" s="123"/>
      <c r="K12" s="20" t="s">
        <v>240</v>
      </c>
      <c r="L12" s="20" t="s">
        <v>168</v>
      </c>
      <c r="M12" s="20" t="s">
        <v>168</v>
      </c>
      <c r="N12" s="21" t="s">
        <v>151</v>
      </c>
      <c r="P12" t="s">
        <v>14</v>
      </c>
      <c r="Q12">
        <f>IF(K12="",0,VALUE(MID(K12,2,LEN(K12)-2)))</f>
        <v>250</v>
      </c>
      <c r="R12">
        <f t="shared" si="0"/>
        <v>225</v>
      </c>
      <c r="S12">
        <f t="shared" si="0"/>
        <v>225</v>
      </c>
      <c r="T12">
        <f t="shared" si="0"/>
        <v>25</v>
      </c>
      <c r="U12">
        <f>IF(K12="＋",0,IF(K12="(＋)",0,ABS(K12)))</f>
        <v>250</v>
      </c>
      <c r="V12">
        <f t="shared" si="1"/>
        <v>225</v>
      </c>
      <c r="W12">
        <f t="shared" si="1"/>
        <v>225</v>
      </c>
      <c r="X12">
        <f t="shared" si="1"/>
        <v>25</v>
      </c>
    </row>
    <row r="13" spans="2:24" ht="13.5" customHeight="1" x14ac:dyDescent="0.2">
      <c r="B13" s="1">
        <f t="shared" ref="B13:B76" si="2">B12+1</f>
        <v>3</v>
      </c>
      <c r="C13" s="3"/>
      <c r="D13" s="6"/>
      <c r="E13" s="123"/>
      <c r="F13" s="123" t="s">
        <v>318</v>
      </c>
      <c r="G13" s="123"/>
      <c r="H13" s="123"/>
      <c r="I13" s="123"/>
      <c r="J13" s="123"/>
      <c r="K13" s="20"/>
      <c r="L13" s="20" t="s">
        <v>151</v>
      </c>
      <c r="M13" s="20" t="s">
        <v>232</v>
      </c>
      <c r="N13" s="21" t="s">
        <v>151</v>
      </c>
      <c r="P13" t="s">
        <v>14</v>
      </c>
      <c r="Q13">
        <f>IF(K13="",0,VALUE(MID(K13,2,LEN(K13)-2)))</f>
        <v>0</v>
      </c>
      <c r="R13">
        <f t="shared" si="0"/>
        <v>25</v>
      </c>
      <c r="S13">
        <f t="shared" si="0"/>
        <v>75</v>
      </c>
      <c r="T13">
        <f t="shared" si="0"/>
        <v>25</v>
      </c>
      <c r="U13">
        <f t="shared" si="1"/>
        <v>0</v>
      </c>
      <c r="V13">
        <f t="shared" si="1"/>
        <v>25</v>
      </c>
      <c r="W13">
        <f t="shared" si="1"/>
        <v>75</v>
      </c>
      <c r="X13">
        <f t="shared" si="1"/>
        <v>25</v>
      </c>
    </row>
    <row r="14" spans="2:24" ht="13.5" customHeight="1" x14ac:dyDescent="0.2">
      <c r="B14" s="1">
        <f t="shared" si="2"/>
        <v>4</v>
      </c>
      <c r="C14" s="3"/>
      <c r="D14" s="6"/>
      <c r="E14" s="123"/>
      <c r="F14" s="123" t="s">
        <v>295</v>
      </c>
      <c r="G14" s="123"/>
      <c r="H14" s="123"/>
      <c r="I14" s="123"/>
      <c r="J14" s="123"/>
      <c r="K14" s="20"/>
      <c r="L14" s="20"/>
      <c r="M14" s="20" t="s">
        <v>151</v>
      </c>
      <c r="N14" s="21" t="s">
        <v>149</v>
      </c>
      <c r="P14" t="s">
        <v>14</v>
      </c>
      <c r="Q14">
        <f>IF(K14="",0,VALUE(MID(K14,2,LEN(K14)-2)))</f>
        <v>0</v>
      </c>
      <c r="R14">
        <f t="shared" si="0"/>
        <v>0</v>
      </c>
      <c r="S14">
        <f t="shared" si="0"/>
        <v>25</v>
      </c>
      <c r="T14" t="e">
        <f t="shared" si="0"/>
        <v>#VALUE!</v>
      </c>
      <c r="U14">
        <f t="shared" si="1"/>
        <v>0</v>
      </c>
      <c r="V14">
        <f t="shared" si="1"/>
        <v>0</v>
      </c>
      <c r="W14">
        <f t="shared" si="1"/>
        <v>25</v>
      </c>
      <c r="X14">
        <f t="shared" si="1"/>
        <v>0</v>
      </c>
    </row>
    <row r="15" spans="2:24" ht="13.5" customHeight="1" x14ac:dyDescent="0.2">
      <c r="B15" s="1">
        <f t="shared" si="2"/>
        <v>5</v>
      </c>
      <c r="C15" s="3"/>
      <c r="D15" s="6"/>
      <c r="E15" s="123"/>
      <c r="F15" s="123" t="s">
        <v>165</v>
      </c>
      <c r="G15" s="123"/>
      <c r="H15" s="123"/>
      <c r="I15" s="123"/>
      <c r="J15" s="123"/>
      <c r="K15" s="20"/>
      <c r="L15" s="20"/>
      <c r="M15" s="20"/>
      <c r="N15" s="21" t="s">
        <v>149</v>
      </c>
      <c r="P15" t="s">
        <v>14</v>
      </c>
      <c r="Q15">
        <f>IF(K15="",0,VALUE(MID(K15,2,LEN(K15)-2)))</f>
        <v>0</v>
      </c>
      <c r="R15">
        <f t="shared" si="0"/>
        <v>0</v>
      </c>
      <c r="S15">
        <f t="shared" si="0"/>
        <v>0</v>
      </c>
      <c r="T15" t="e">
        <f t="shared" si="0"/>
        <v>#VALUE!</v>
      </c>
      <c r="U15">
        <f t="shared" si="1"/>
        <v>0</v>
      </c>
      <c r="V15">
        <f t="shared" si="1"/>
        <v>0</v>
      </c>
      <c r="W15">
        <f t="shared" si="1"/>
        <v>0</v>
      </c>
      <c r="X15">
        <f t="shared" si="1"/>
        <v>0</v>
      </c>
    </row>
    <row r="16" spans="2:24" ht="13.5" customHeight="1" x14ac:dyDescent="0.2">
      <c r="B16" s="1">
        <f t="shared" si="2"/>
        <v>6</v>
      </c>
      <c r="C16" s="3"/>
      <c r="D16" s="6"/>
      <c r="E16" s="123"/>
      <c r="F16" s="123" t="s">
        <v>278</v>
      </c>
      <c r="G16" s="123"/>
      <c r="H16" s="123"/>
      <c r="I16" s="123"/>
      <c r="J16" s="123"/>
      <c r="K16" s="20"/>
      <c r="L16" s="20"/>
      <c r="M16" s="20"/>
      <c r="N16" s="21" t="s">
        <v>151</v>
      </c>
      <c r="S16">
        <f t="shared" si="0"/>
        <v>0</v>
      </c>
      <c r="T16">
        <f t="shared" si="0"/>
        <v>25</v>
      </c>
      <c r="U16">
        <f>IF(K16="＋",0,IF(K16="(＋)",0,ABS(K16)))</f>
        <v>0</v>
      </c>
      <c r="V16">
        <f>IF(L16="＋",0,IF(L16="(＋)",0,ABS(L16)))</f>
        <v>0</v>
      </c>
      <c r="W16">
        <f>IF(M16="＋",0,IF(M16="(＋)",0,ABS(M16)))</f>
        <v>0</v>
      </c>
      <c r="X16">
        <f>IF(N16="＋",0,IF(N16="(＋)",0,ABS(N16)))</f>
        <v>25</v>
      </c>
    </row>
    <row r="17" spans="2:24" ht="13.95" customHeight="1" x14ac:dyDescent="0.2">
      <c r="B17" s="1">
        <f t="shared" si="2"/>
        <v>7</v>
      </c>
      <c r="C17" s="3"/>
      <c r="D17" s="6"/>
      <c r="E17" s="123"/>
      <c r="F17" s="123" t="s">
        <v>197</v>
      </c>
      <c r="G17" s="123"/>
      <c r="H17" s="123"/>
      <c r="I17" s="123"/>
      <c r="J17" s="123"/>
      <c r="K17" s="20" t="s">
        <v>240</v>
      </c>
      <c r="L17" s="20" t="s">
        <v>286</v>
      </c>
      <c r="M17" s="20" t="s">
        <v>167</v>
      </c>
      <c r="N17" s="21" t="s">
        <v>150</v>
      </c>
      <c r="P17" s="81" t="s">
        <v>15</v>
      </c>
      <c r="Q17" t="str">
        <f>K17</f>
        <v>(250)</v>
      </c>
      <c r="R17" t="str">
        <f>L17</f>
        <v>(150)</v>
      </c>
      <c r="S17" t="str">
        <f>M17</f>
        <v>(125)</v>
      </c>
      <c r="T17" t="str">
        <f>N17</f>
        <v>(50)</v>
      </c>
      <c r="U17">
        <f t="shared" si="1"/>
        <v>250</v>
      </c>
      <c r="V17">
        <f>IF(L17="＋",0,IF(L17="(＋)",0,ABS(L17)))</f>
        <v>150</v>
      </c>
      <c r="W17">
        <f t="shared" si="1"/>
        <v>125</v>
      </c>
      <c r="X17">
        <f t="shared" si="1"/>
        <v>50</v>
      </c>
    </row>
    <row r="18" spans="2:24" ht="13.95" customHeight="1" x14ac:dyDescent="0.2">
      <c r="B18" s="1">
        <f t="shared" si="2"/>
        <v>8</v>
      </c>
      <c r="C18" s="3"/>
      <c r="D18" s="6"/>
      <c r="E18" s="123"/>
      <c r="F18" s="123" t="s">
        <v>202</v>
      </c>
      <c r="G18" s="123"/>
      <c r="H18" s="123"/>
      <c r="I18" s="123"/>
      <c r="J18" s="123"/>
      <c r="K18" s="20" t="s">
        <v>336</v>
      </c>
      <c r="L18" s="20" t="s">
        <v>337</v>
      </c>
      <c r="M18" s="20" t="s">
        <v>338</v>
      </c>
      <c r="N18" s="21" t="s">
        <v>339</v>
      </c>
      <c r="P18" t="s">
        <v>14</v>
      </c>
      <c r="Q18">
        <f>IF(K18="",0,VALUE(MID(K18,2,LEN(K18)-2)))</f>
        <v>75</v>
      </c>
      <c r="R18">
        <f>IF(L18="",0,VALUE(MID(L18,2,LEN(L18)-2)))</f>
        <v>25</v>
      </c>
      <c r="S18">
        <f>IF(M18="",0,VALUE(MID(M18,2,LEN(M18)-2)))</f>
        <v>600</v>
      </c>
      <c r="T18">
        <f>IF(N18="",0,VALUE(MID(N18,2,LEN(N18)-2)))</f>
        <v>80</v>
      </c>
      <c r="U18">
        <f>IF(K18="＋",0,IF(K18="(＋)",0,ABS(K18)))</f>
        <v>10750</v>
      </c>
      <c r="V18">
        <f>IF(L18="＋",0,IF(L18="(＋)",0,ABS(L18)))</f>
        <v>8250</v>
      </c>
      <c r="W18">
        <f>IF(M18="＋",0,IF(M18="(＋)",0,ABS(M18)))</f>
        <v>16000</v>
      </c>
      <c r="X18">
        <f>IF(N18="＋",0,IF(N18="(＋)",0,ABS(N18)))</f>
        <v>1800</v>
      </c>
    </row>
    <row r="19" spans="2:24" ht="13.5" customHeight="1" x14ac:dyDescent="0.2">
      <c r="B19" s="1">
        <f t="shared" si="2"/>
        <v>9</v>
      </c>
      <c r="C19" s="3"/>
      <c r="D19" s="6"/>
      <c r="E19" s="123"/>
      <c r="F19" s="123" t="s">
        <v>204</v>
      </c>
      <c r="G19" s="123"/>
      <c r="H19" s="123"/>
      <c r="I19" s="123"/>
      <c r="J19" s="123"/>
      <c r="K19" s="20" t="s">
        <v>148</v>
      </c>
      <c r="L19" s="20" t="s">
        <v>340</v>
      </c>
      <c r="M19" s="20" t="s">
        <v>148</v>
      </c>
      <c r="N19" s="21" t="s">
        <v>148</v>
      </c>
      <c r="P19" t="s">
        <v>14</v>
      </c>
      <c r="Q19" t="e">
        <f t="shared" ref="Q19:T19" si="3">IF(K19="",0,VALUE(MID(K19,2,LEN(K19)-2)))</f>
        <v>#VALUE!</v>
      </c>
      <c r="R19">
        <f t="shared" si="3"/>
        <v>5</v>
      </c>
      <c r="S19" t="e">
        <f t="shared" si="3"/>
        <v>#VALUE!</v>
      </c>
      <c r="T19" t="e">
        <f t="shared" si="3"/>
        <v>#VALUE!</v>
      </c>
      <c r="U19">
        <f t="shared" si="1"/>
        <v>0</v>
      </c>
      <c r="V19">
        <f t="shared" si="1"/>
        <v>850</v>
      </c>
      <c r="W19">
        <f t="shared" si="1"/>
        <v>0</v>
      </c>
      <c r="X19">
        <f t="shared" si="1"/>
        <v>0</v>
      </c>
    </row>
    <row r="20" spans="2:24" ht="13.95" customHeight="1" x14ac:dyDescent="0.2">
      <c r="B20" s="1">
        <f t="shared" si="2"/>
        <v>10</v>
      </c>
      <c r="C20" s="3"/>
      <c r="D20" s="6"/>
      <c r="E20" s="123"/>
      <c r="F20" s="123" t="s">
        <v>327</v>
      </c>
      <c r="G20" s="123"/>
      <c r="H20" s="123"/>
      <c r="I20" s="123"/>
      <c r="J20" s="123"/>
      <c r="K20" s="20" t="s">
        <v>149</v>
      </c>
      <c r="L20" s="20"/>
      <c r="M20" s="20" t="s">
        <v>151</v>
      </c>
      <c r="N20" s="21" t="s">
        <v>149</v>
      </c>
      <c r="P20" s="81" t="s">
        <v>15</v>
      </c>
      <c r="Q20" t="str">
        <f>K20</f>
        <v>(＋)</v>
      </c>
      <c r="R20">
        <f>L20</f>
        <v>0</v>
      </c>
      <c r="S20" t="str">
        <f>M20</f>
        <v>(25)</v>
      </c>
      <c r="T20" t="str">
        <f>N20</f>
        <v>(＋)</v>
      </c>
      <c r="U20">
        <f t="shared" si="1"/>
        <v>0</v>
      </c>
      <c r="V20">
        <f t="shared" si="1"/>
        <v>0</v>
      </c>
      <c r="W20">
        <f t="shared" si="1"/>
        <v>25</v>
      </c>
      <c r="X20">
        <f t="shared" si="1"/>
        <v>0</v>
      </c>
    </row>
    <row r="21" spans="2:24" ht="13.95" customHeight="1" x14ac:dyDescent="0.2">
      <c r="B21" s="1">
        <f t="shared" si="2"/>
        <v>11</v>
      </c>
      <c r="C21" s="3"/>
      <c r="D21" s="6"/>
      <c r="E21" s="123"/>
      <c r="F21" s="123" t="s">
        <v>140</v>
      </c>
      <c r="G21" s="123"/>
      <c r="H21" s="123"/>
      <c r="I21" s="123"/>
      <c r="J21" s="123"/>
      <c r="K21" s="20" t="s">
        <v>149</v>
      </c>
      <c r="L21" s="20" t="s">
        <v>168</v>
      </c>
      <c r="M21" s="20" t="s">
        <v>341</v>
      </c>
      <c r="N21" s="21" t="s">
        <v>342</v>
      </c>
      <c r="P21" t="s">
        <v>14</v>
      </c>
      <c r="Q21" t="e">
        <f t="shared" ref="Q21:T23" si="4">IF(K21="",0,VALUE(MID(K21,2,LEN(K21)-2)))</f>
        <v>#VALUE!</v>
      </c>
      <c r="R21">
        <f t="shared" si="4"/>
        <v>225</v>
      </c>
      <c r="S21">
        <f t="shared" si="4"/>
        <v>1350</v>
      </c>
      <c r="T21">
        <f t="shared" si="4"/>
        <v>3750</v>
      </c>
      <c r="U21">
        <f t="shared" si="1"/>
        <v>0</v>
      </c>
      <c r="V21">
        <f t="shared" si="1"/>
        <v>225</v>
      </c>
      <c r="W21">
        <f t="shared" si="1"/>
        <v>1350</v>
      </c>
      <c r="X21">
        <f t="shared" si="1"/>
        <v>3750</v>
      </c>
    </row>
    <row r="22" spans="2:24" ht="13.5" customHeight="1" x14ac:dyDescent="0.2">
      <c r="B22" s="1">
        <f t="shared" si="2"/>
        <v>12</v>
      </c>
      <c r="C22" s="3"/>
      <c r="D22" s="6"/>
      <c r="E22" s="123"/>
      <c r="F22" s="123" t="s">
        <v>208</v>
      </c>
      <c r="G22" s="123"/>
      <c r="H22" s="123"/>
      <c r="I22" s="123"/>
      <c r="J22" s="123"/>
      <c r="K22" s="20" t="s">
        <v>168</v>
      </c>
      <c r="L22" s="20" t="s">
        <v>232</v>
      </c>
      <c r="M22" s="20" t="s">
        <v>167</v>
      </c>
      <c r="N22" s="21"/>
      <c r="Q22">
        <f t="shared" si="4"/>
        <v>225</v>
      </c>
      <c r="R22">
        <f t="shared" si="4"/>
        <v>75</v>
      </c>
      <c r="S22">
        <f t="shared" si="4"/>
        <v>125</v>
      </c>
      <c r="T22">
        <f t="shared" si="4"/>
        <v>0</v>
      </c>
      <c r="U22">
        <f t="shared" si="1"/>
        <v>225</v>
      </c>
      <c r="V22">
        <f t="shared" si="1"/>
        <v>75</v>
      </c>
      <c r="W22">
        <f t="shared" si="1"/>
        <v>125</v>
      </c>
      <c r="X22">
        <f t="shared" si="1"/>
        <v>0</v>
      </c>
    </row>
    <row r="23" spans="2:24" ht="13.5" customHeight="1" x14ac:dyDescent="0.2">
      <c r="B23" s="1">
        <f t="shared" si="2"/>
        <v>13</v>
      </c>
      <c r="C23" s="3"/>
      <c r="D23" s="6"/>
      <c r="E23" s="123"/>
      <c r="F23" s="123" t="s">
        <v>302</v>
      </c>
      <c r="G23" s="131"/>
      <c r="H23" s="123"/>
      <c r="I23" s="123"/>
      <c r="J23" s="123"/>
      <c r="K23" s="20"/>
      <c r="L23" s="20" t="s">
        <v>151</v>
      </c>
      <c r="M23" s="20"/>
      <c r="N23" s="21" t="s">
        <v>150</v>
      </c>
      <c r="Q23">
        <f t="shared" si="4"/>
        <v>0</v>
      </c>
      <c r="R23">
        <f>IF(L23="",0,VALUE(MID(L23,2,LEN(L23)-2)))</f>
        <v>25</v>
      </c>
      <c r="S23">
        <f>IF(M23="",0,VALUE(MID(M23,2,LEN(M23)-2)))</f>
        <v>0</v>
      </c>
      <c r="T23">
        <f>IF(N23="",0,VALUE(MID(N23,2,LEN(N23)-2)))</f>
        <v>50</v>
      </c>
      <c r="U23">
        <f t="shared" ref="U23:X24" si="5">IF(K23="＋",0,IF(K23="(＋)",0,ABS(K23)))</f>
        <v>0</v>
      </c>
      <c r="V23">
        <f t="shared" si="5"/>
        <v>25</v>
      </c>
      <c r="W23">
        <f t="shared" si="5"/>
        <v>0</v>
      </c>
      <c r="X23">
        <f t="shared" si="5"/>
        <v>50</v>
      </c>
    </row>
    <row r="24" spans="2:24" ht="13.5" customHeight="1" x14ac:dyDescent="0.2">
      <c r="B24" s="1">
        <f t="shared" si="2"/>
        <v>14</v>
      </c>
      <c r="C24" s="3"/>
      <c r="D24" s="6"/>
      <c r="E24" s="123"/>
      <c r="F24" s="123" t="s">
        <v>343</v>
      </c>
      <c r="G24" s="123"/>
      <c r="H24" s="123"/>
      <c r="I24" s="123"/>
      <c r="J24" s="123"/>
      <c r="K24" s="20"/>
      <c r="L24" s="20"/>
      <c r="M24" s="20" t="s">
        <v>149</v>
      </c>
      <c r="N24" s="21" t="s">
        <v>149</v>
      </c>
      <c r="U24">
        <f t="shared" si="5"/>
        <v>0</v>
      </c>
      <c r="V24">
        <f t="shared" si="5"/>
        <v>0</v>
      </c>
      <c r="W24">
        <f t="shared" si="5"/>
        <v>0</v>
      </c>
      <c r="X24">
        <f t="shared" si="5"/>
        <v>0</v>
      </c>
    </row>
    <row r="25" spans="2:24" ht="13.95" customHeight="1" x14ac:dyDescent="0.2">
      <c r="B25" s="1">
        <f t="shared" si="2"/>
        <v>15</v>
      </c>
      <c r="C25" s="3"/>
      <c r="D25" s="6"/>
      <c r="E25" s="123"/>
      <c r="F25" s="123" t="s">
        <v>116</v>
      </c>
      <c r="G25" s="123"/>
      <c r="H25" s="123"/>
      <c r="I25" s="123"/>
      <c r="J25" s="123"/>
      <c r="K25" s="20" t="s">
        <v>149</v>
      </c>
      <c r="L25" s="20" t="s">
        <v>286</v>
      </c>
      <c r="M25" s="20" t="s">
        <v>233</v>
      </c>
      <c r="N25" s="21" t="s">
        <v>237</v>
      </c>
      <c r="P25" s="81" t="s">
        <v>15</v>
      </c>
      <c r="Q25" t="str">
        <f>K25</f>
        <v>(＋)</v>
      </c>
      <c r="R25" t="str">
        <f>L25</f>
        <v>(150)</v>
      </c>
      <c r="S25" t="str">
        <f>M25</f>
        <v>(200)</v>
      </c>
      <c r="T25" t="str">
        <f>N25</f>
        <v>(175)</v>
      </c>
      <c r="U25">
        <f t="shared" si="1"/>
        <v>0</v>
      </c>
      <c r="V25">
        <f t="shared" si="1"/>
        <v>150</v>
      </c>
      <c r="W25">
        <f t="shared" si="1"/>
        <v>200</v>
      </c>
      <c r="X25">
        <f t="shared" si="1"/>
        <v>175</v>
      </c>
    </row>
    <row r="26" spans="2:24" ht="13.5" customHeight="1" x14ac:dyDescent="0.2">
      <c r="B26" s="1">
        <f t="shared" si="2"/>
        <v>16</v>
      </c>
      <c r="C26" s="3"/>
      <c r="D26" s="6"/>
      <c r="E26" s="123"/>
      <c r="F26" s="123" t="s">
        <v>109</v>
      </c>
      <c r="G26" s="123"/>
      <c r="H26" s="123"/>
      <c r="I26" s="123"/>
      <c r="J26" s="123"/>
      <c r="K26" s="20" t="s">
        <v>151</v>
      </c>
      <c r="L26" s="20" t="s">
        <v>232</v>
      </c>
      <c r="M26" s="20" t="s">
        <v>151</v>
      </c>
      <c r="N26" s="21" t="s">
        <v>150</v>
      </c>
      <c r="U26">
        <f t="shared" si="1"/>
        <v>25</v>
      </c>
      <c r="V26">
        <f t="shared" si="1"/>
        <v>75</v>
      </c>
      <c r="W26">
        <f t="shared" si="1"/>
        <v>25</v>
      </c>
      <c r="X26">
        <f t="shared" si="1"/>
        <v>50</v>
      </c>
    </row>
    <row r="27" spans="2:24" ht="13.5" customHeight="1" x14ac:dyDescent="0.2">
      <c r="B27" s="1">
        <f t="shared" si="2"/>
        <v>17</v>
      </c>
      <c r="C27" s="3"/>
      <c r="D27" s="6"/>
      <c r="E27" s="123"/>
      <c r="F27" s="123" t="s">
        <v>108</v>
      </c>
      <c r="G27" s="123"/>
      <c r="H27" s="123"/>
      <c r="I27" s="123"/>
      <c r="J27" s="123"/>
      <c r="K27" s="20" t="s">
        <v>151</v>
      </c>
      <c r="L27" s="20" t="s">
        <v>167</v>
      </c>
      <c r="M27" s="20" t="s">
        <v>232</v>
      </c>
      <c r="N27" s="21" t="s">
        <v>263</v>
      </c>
      <c r="P27" t="s">
        <v>14</v>
      </c>
      <c r="Q27">
        <f t="shared" ref="Q27:T27" si="6">IF(K27="",0,VALUE(MID(K27,2,LEN(K27)-2)))</f>
        <v>25</v>
      </c>
      <c r="R27" t="e">
        <f>IF(#REF!="",0,VALUE(MID(#REF!,2,LEN(#REF!)-2)))</f>
        <v>#REF!</v>
      </c>
      <c r="S27">
        <f t="shared" si="6"/>
        <v>75</v>
      </c>
      <c r="T27">
        <f t="shared" si="6"/>
        <v>275</v>
      </c>
      <c r="U27">
        <f t="shared" si="1"/>
        <v>25</v>
      </c>
      <c r="V27">
        <f t="shared" si="1"/>
        <v>125</v>
      </c>
      <c r="W27">
        <f t="shared" si="1"/>
        <v>75</v>
      </c>
      <c r="X27">
        <f t="shared" si="1"/>
        <v>275</v>
      </c>
    </row>
    <row r="28" spans="2:24" ht="13.5" customHeight="1" x14ac:dyDescent="0.2">
      <c r="B28" s="1">
        <f t="shared" si="2"/>
        <v>18</v>
      </c>
      <c r="C28" s="2" t="s">
        <v>24</v>
      </c>
      <c r="D28" s="2" t="s">
        <v>25</v>
      </c>
      <c r="E28" s="123"/>
      <c r="F28" s="123" t="s">
        <v>107</v>
      </c>
      <c r="G28" s="123"/>
      <c r="H28" s="123"/>
      <c r="I28" s="123"/>
      <c r="J28" s="123"/>
      <c r="K28" s="24">
        <v>350</v>
      </c>
      <c r="L28" s="24">
        <v>900</v>
      </c>
      <c r="M28" s="24">
        <v>750</v>
      </c>
      <c r="N28" s="115">
        <v>350</v>
      </c>
      <c r="P28" s="81"/>
    </row>
    <row r="29" spans="2:24" ht="13.5" customHeight="1" x14ac:dyDescent="0.2">
      <c r="B29" s="1">
        <f t="shared" si="2"/>
        <v>19</v>
      </c>
      <c r="C29" s="2" t="s">
        <v>26</v>
      </c>
      <c r="D29" s="2" t="s">
        <v>27</v>
      </c>
      <c r="E29" s="123"/>
      <c r="F29" s="123" t="s">
        <v>264</v>
      </c>
      <c r="G29" s="123"/>
      <c r="H29" s="123"/>
      <c r="I29" s="123"/>
      <c r="J29" s="123"/>
      <c r="K29" s="24"/>
      <c r="L29" s="24"/>
      <c r="M29" s="24"/>
      <c r="N29" s="115">
        <v>1</v>
      </c>
      <c r="P29" s="81"/>
      <c r="U29">
        <f>COUNTA(K11:K27)</f>
        <v>10</v>
      </c>
    </row>
    <row r="30" spans="2:24" ht="13.5" customHeight="1" x14ac:dyDescent="0.2">
      <c r="B30" s="1">
        <f t="shared" si="2"/>
        <v>20</v>
      </c>
      <c r="C30" s="6"/>
      <c r="D30" s="6"/>
      <c r="E30" s="123"/>
      <c r="F30" s="123" t="s">
        <v>95</v>
      </c>
      <c r="G30" s="123"/>
      <c r="H30" s="123"/>
      <c r="I30" s="123"/>
      <c r="J30" s="123"/>
      <c r="K30" s="24">
        <v>25</v>
      </c>
      <c r="L30" s="24">
        <v>50</v>
      </c>
      <c r="M30" s="24">
        <v>125</v>
      </c>
      <c r="N30" s="115">
        <v>150</v>
      </c>
      <c r="P30" s="81"/>
    </row>
    <row r="31" spans="2:24" ht="14.85" customHeight="1" x14ac:dyDescent="0.2">
      <c r="B31" s="1">
        <f t="shared" si="2"/>
        <v>21</v>
      </c>
      <c r="C31" s="2" t="s">
        <v>85</v>
      </c>
      <c r="D31" s="2" t="s">
        <v>16</v>
      </c>
      <c r="E31" s="123"/>
      <c r="F31" s="123" t="s">
        <v>137</v>
      </c>
      <c r="G31" s="123"/>
      <c r="H31" s="123"/>
      <c r="I31" s="123"/>
      <c r="J31" s="123"/>
      <c r="K31" s="24" t="s">
        <v>148</v>
      </c>
      <c r="L31" s="24">
        <v>25</v>
      </c>
      <c r="M31" s="24"/>
      <c r="N31" s="115">
        <v>50</v>
      </c>
    </row>
    <row r="32" spans="2:24" ht="13.5" customHeight="1" x14ac:dyDescent="0.2">
      <c r="B32" s="1">
        <f t="shared" si="2"/>
        <v>22</v>
      </c>
      <c r="C32" s="6"/>
      <c r="D32" s="8" t="s">
        <v>210</v>
      </c>
      <c r="E32" s="123"/>
      <c r="F32" s="123" t="s">
        <v>211</v>
      </c>
      <c r="G32" s="123"/>
      <c r="H32" s="123"/>
      <c r="I32" s="123"/>
      <c r="J32" s="123"/>
      <c r="K32" s="24"/>
      <c r="L32" s="24">
        <v>1</v>
      </c>
      <c r="M32" s="24"/>
      <c r="N32" s="115">
        <v>2</v>
      </c>
      <c r="U32">
        <f>COUNTA(K32)</f>
        <v>0</v>
      </c>
      <c r="V32">
        <f>COUNTA(L32)</f>
        <v>1</v>
      </c>
      <c r="W32">
        <f>COUNTA(M32)</f>
        <v>0</v>
      </c>
      <c r="X32">
        <f>COUNTA(N32)</f>
        <v>1</v>
      </c>
    </row>
    <row r="33" spans="2:25" ht="13.95" customHeight="1" x14ac:dyDescent="0.2">
      <c r="B33" s="1">
        <f t="shared" si="2"/>
        <v>23</v>
      </c>
      <c r="C33" s="6"/>
      <c r="D33" s="2" t="s">
        <v>17</v>
      </c>
      <c r="E33" s="123"/>
      <c r="F33" s="123" t="s">
        <v>212</v>
      </c>
      <c r="G33" s="123"/>
      <c r="H33" s="123"/>
      <c r="I33" s="123"/>
      <c r="J33" s="123"/>
      <c r="K33" s="24">
        <v>25</v>
      </c>
      <c r="L33" s="24">
        <v>25</v>
      </c>
      <c r="M33" s="24" t="s">
        <v>148</v>
      </c>
      <c r="N33" s="115">
        <v>25</v>
      </c>
    </row>
    <row r="34" spans="2:25" ht="13.5" customHeight="1" x14ac:dyDescent="0.2">
      <c r="B34" s="1">
        <f t="shared" si="2"/>
        <v>24</v>
      </c>
      <c r="C34" s="6"/>
      <c r="D34" s="6"/>
      <c r="E34" s="123"/>
      <c r="F34" s="123" t="s">
        <v>96</v>
      </c>
      <c r="G34" s="123"/>
      <c r="H34" s="123"/>
      <c r="I34" s="123"/>
      <c r="J34" s="123"/>
      <c r="K34" s="24">
        <v>750</v>
      </c>
      <c r="L34" s="24">
        <v>9500</v>
      </c>
      <c r="M34" s="24">
        <v>7150</v>
      </c>
      <c r="N34" s="115">
        <v>1600</v>
      </c>
    </row>
    <row r="35" spans="2:25" ht="13.5" customHeight="1" x14ac:dyDescent="0.2">
      <c r="B35" s="1">
        <f t="shared" si="2"/>
        <v>25</v>
      </c>
      <c r="C35" s="6"/>
      <c r="D35" s="6"/>
      <c r="E35" s="123"/>
      <c r="F35" s="123" t="s">
        <v>106</v>
      </c>
      <c r="G35" s="123"/>
      <c r="H35" s="123"/>
      <c r="I35" s="123"/>
      <c r="J35" s="123"/>
      <c r="K35" s="24">
        <v>75</v>
      </c>
      <c r="L35" s="24">
        <v>75</v>
      </c>
      <c r="M35" s="24"/>
      <c r="N35" s="115"/>
    </row>
    <row r="36" spans="2:25" ht="13.95" customHeight="1" x14ac:dyDescent="0.2">
      <c r="B36" s="1">
        <f t="shared" si="2"/>
        <v>26</v>
      </c>
      <c r="C36" s="6"/>
      <c r="D36" s="6"/>
      <c r="E36" s="123"/>
      <c r="F36" s="123" t="s">
        <v>97</v>
      </c>
      <c r="G36" s="123"/>
      <c r="H36" s="123"/>
      <c r="I36" s="123"/>
      <c r="J36" s="123"/>
      <c r="K36" s="24">
        <v>1300</v>
      </c>
      <c r="L36" s="24">
        <v>2000</v>
      </c>
      <c r="M36" s="24">
        <v>2125</v>
      </c>
      <c r="N36" s="115">
        <v>150</v>
      </c>
    </row>
    <row r="37" spans="2:25" ht="13.95" customHeight="1" x14ac:dyDescent="0.2">
      <c r="B37" s="1">
        <f t="shared" si="2"/>
        <v>27</v>
      </c>
      <c r="C37" s="6"/>
      <c r="D37" s="6"/>
      <c r="E37" s="123"/>
      <c r="F37" s="123" t="s">
        <v>71</v>
      </c>
      <c r="G37" s="123"/>
      <c r="H37" s="123"/>
      <c r="I37" s="123"/>
      <c r="J37" s="123"/>
      <c r="K37" s="24"/>
      <c r="L37" s="24"/>
      <c r="M37" s="24" t="s">
        <v>148</v>
      </c>
      <c r="N37" s="115"/>
    </row>
    <row r="38" spans="2:25" ht="13.5" customHeight="1" x14ac:dyDescent="0.2">
      <c r="B38" s="1">
        <f t="shared" si="2"/>
        <v>28</v>
      </c>
      <c r="C38" s="6"/>
      <c r="D38" s="6"/>
      <c r="E38" s="123"/>
      <c r="F38" s="123" t="s">
        <v>18</v>
      </c>
      <c r="G38" s="123"/>
      <c r="H38" s="123"/>
      <c r="I38" s="123"/>
      <c r="J38" s="123"/>
      <c r="K38" s="24">
        <v>175</v>
      </c>
      <c r="L38" s="24">
        <v>525</v>
      </c>
      <c r="M38" s="24">
        <v>1900</v>
      </c>
      <c r="N38" s="115">
        <v>950</v>
      </c>
    </row>
    <row r="39" spans="2:25" ht="13.5" customHeight="1" x14ac:dyDescent="0.2">
      <c r="B39" s="1">
        <f t="shared" si="2"/>
        <v>29</v>
      </c>
      <c r="C39" s="6"/>
      <c r="D39" s="6"/>
      <c r="E39" s="123"/>
      <c r="F39" s="123" t="s">
        <v>98</v>
      </c>
      <c r="G39" s="123"/>
      <c r="H39" s="123"/>
      <c r="I39" s="123"/>
      <c r="J39" s="123"/>
      <c r="K39" s="24" t="s">
        <v>148</v>
      </c>
      <c r="L39" s="24">
        <v>400</v>
      </c>
      <c r="M39" s="24" t="s">
        <v>148</v>
      </c>
      <c r="N39" s="115">
        <v>200</v>
      </c>
    </row>
    <row r="40" spans="2:25" ht="13.5" customHeight="1" x14ac:dyDescent="0.2">
      <c r="B40" s="1">
        <f t="shared" si="2"/>
        <v>30</v>
      </c>
      <c r="C40" s="6"/>
      <c r="D40" s="6"/>
      <c r="E40" s="123"/>
      <c r="F40" s="123" t="s">
        <v>99</v>
      </c>
      <c r="G40" s="123"/>
      <c r="H40" s="123"/>
      <c r="I40" s="123"/>
      <c r="J40" s="123"/>
      <c r="K40" s="24">
        <v>50</v>
      </c>
      <c r="L40" s="24">
        <v>200</v>
      </c>
      <c r="M40" s="24">
        <v>250</v>
      </c>
      <c r="N40" s="115">
        <v>75</v>
      </c>
    </row>
    <row r="41" spans="2:25" ht="13.95" customHeight="1" x14ac:dyDescent="0.2">
      <c r="B41" s="1">
        <f t="shared" si="2"/>
        <v>31</v>
      </c>
      <c r="C41" s="6"/>
      <c r="D41" s="6"/>
      <c r="E41" s="123"/>
      <c r="F41" s="123" t="s">
        <v>19</v>
      </c>
      <c r="G41" s="123"/>
      <c r="H41" s="123"/>
      <c r="I41" s="123"/>
      <c r="J41" s="123"/>
      <c r="K41" s="24">
        <v>425</v>
      </c>
      <c r="L41" s="24">
        <v>50</v>
      </c>
      <c r="M41" s="24">
        <v>150</v>
      </c>
      <c r="N41" s="115" t="s">
        <v>148</v>
      </c>
    </row>
    <row r="42" spans="2:25" ht="13.95" customHeight="1" x14ac:dyDescent="0.2">
      <c r="B42" s="1">
        <f t="shared" si="2"/>
        <v>32</v>
      </c>
      <c r="C42" s="6"/>
      <c r="D42" s="6"/>
      <c r="E42" s="123"/>
      <c r="F42" s="123" t="s">
        <v>214</v>
      </c>
      <c r="G42" s="123"/>
      <c r="H42" s="123"/>
      <c r="I42" s="123"/>
      <c r="J42" s="123"/>
      <c r="K42" s="24"/>
      <c r="L42" s="24"/>
      <c r="M42" s="24" t="s">
        <v>148</v>
      </c>
      <c r="N42" s="115"/>
    </row>
    <row r="43" spans="2:25" ht="13.5" customHeight="1" x14ac:dyDescent="0.2">
      <c r="B43" s="1">
        <f t="shared" si="2"/>
        <v>33</v>
      </c>
      <c r="C43" s="6"/>
      <c r="D43" s="6"/>
      <c r="E43" s="123"/>
      <c r="F43" s="123" t="s">
        <v>138</v>
      </c>
      <c r="G43" s="123"/>
      <c r="H43" s="123"/>
      <c r="I43" s="123"/>
      <c r="J43" s="123"/>
      <c r="K43" s="24"/>
      <c r="L43" s="24"/>
      <c r="M43" s="24"/>
      <c r="N43" s="115">
        <v>12</v>
      </c>
    </row>
    <row r="44" spans="2:25" ht="13.5" customHeight="1" x14ac:dyDescent="0.2">
      <c r="B44" s="1">
        <f t="shared" si="2"/>
        <v>34</v>
      </c>
      <c r="C44" s="6"/>
      <c r="D44" s="6"/>
      <c r="E44" s="123"/>
      <c r="F44" s="123" t="s">
        <v>118</v>
      </c>
      <c r="G44" s="123"/>
      <c r="H44" s="123"/>
      <c r="I44" s="123"/>
      <c r="J44" s="123"/>
      <c r="K44" s="24" t="s">
        <v>148</v>
      </c>
      <c r="L44" s="24">
        <v>25</v>
      </c>
      <c r="M44" s="24">
        <v>100</v>
      </c>
      <c r="N44" s="115">
        <v>50</v>
      </c>
    </row>
    <row r="45" spans="2:25" ht="13.95" customHeight="1" x14ac:dyDescent="0.2">
      <c r="B45" s="1">
        <f t="shared" si="2"/>
        <v>35</v>
      </c>
      <c r="C45" s="6"/>
      <c r="D45" s="6"/>
      <c r="E45" s="123"/>
      <c r="F45" s="123" t="s">
        <v>154</v>
      </c>
      <c r="G45" s="123"/>
      <c r="H45" s="123"/>
      <c r="I45" s="123"/>
      <c r="J45" s="123"/>
      <c r="K45" s="24"/>
      <c r="L45" s="24" t="s">
        <v>148</v>
      </c>
      <c r="M45" s="24">
        <v>50</v>
      </c>
      <c r="N45" s="115"/>
    </row>
    <row r="46" spans="2:25" ht="13.95" customHeight="1" x14ac:dyDescent="0.2">
      <c r="B46" s="1">
        <f t="shared" si="2"/>
        <v>36</v>
      </c>
      <c r="C46" s="6"/>
      <c r="D46" s="6"/>
      <c r="E46" s="123"/>
      <c r="F46" s="123" t="s">
        <v>215</v>
      </c>
      <c r="G46" s="123"/>
      <c r="H46" s="123"/>
      <c r="I46" s="123"/>
      <c r="J46" s="123"/>
      <c r="K46" s="24">
        <v>50</v>
      </c>
      <c r="L46" s="24"/>
      <c r="M46" s="24"/>
      <c r="N46" s="115"/>
      <c r="Y46" s="129"/>
    </row>
    <row r="47" spans="2:25" ht="13.95" customHeight="1" x14ac:dyDescent="0.2">
      <c r="B47" s="1">
        <f t="shared" si="2"/>
        <v>37</v>
      </c>
      <c r="C47" s="6"/>
      <c r="D47" s="6"/>
      <c r="E47" s="123"/>
      <c r="F47" s="123" t="s">
        <v>20</v>
      </c>
      <c r="G47" s="123"/>
      <c r="H47" s="123"/>
      <c r="I47" s="123"/>
      <c r="J47" s="123"/>
      <c r="K47" s="24">
        <v>75</v>
      </c>
      <c r="L47" s="24">
        <v>25</v>
      </c>
      <c r="M47" s="24"/>
      <c r="N47" s="115">
        <v>200</v>
      </c>
    </row>
    <row r="48" spans="2:25" ht="13.5" customHeight="1" x14ac:dyDescent="0.2">
      <c r="B48" s="1">
        <f t="shared" si="2"/>
        <v>38</v>
      </c>
      <c r="C48" s="6"/>
      <c r="D48" s="6"/>
      <c r="E48" s="123"/>
      <c r="F48" s="123" t="s">
        <v>21</v>
      </c>
      <c r="G48" s="123"/>
      <c r="H48" s="123"/>
      <c r="I48" s="123"/>
      <c r="J48" s="123"/>
      <c r="K48" s="24">
        <v>650</v>
      </c>
      <c r="L48" s="24">
        <v>325</v>
      </c>
      <c r="M48" s="56">
        <v>200</v>
      </c>
      <c r="N48" s="60">
        <v>350</v>
      </c>
    </row>
    <row r="49" spans="2:29" ht="13.95" customHeight="1" x14ac:dyDescent="0.2">
      <c r="B49" s="1">
        <f t="shared" si="2"/>
        <v>39</v>
      </c>
      <c r="C49" s="6"/>
      <c r="D49" s="6"/>
      <c r="E49" s="123"/>
      <c r="F49" s="123" t="s">
        <v>22</v>
      </c>
      <c r="G49" s="123"/>
      <c r="H49" s="123"/>
      <c r="I49" s="123"/>
      <c r="J49" s="123"/>
      <c r="K49" s="24" t="s">
        <v>148</v>
      </c>
      <c r="L49" s="24" t="s">
        <v>148</v>
      </c>
      <c r="M49" s="24">
        <v>25</v>
      </c>
      <c r="N49" s="115">
        <v>50</v>
      </c>
    </row>
    <row r="50" spans="2:29" ht="13.5" customHeight="1" x14ac:dyDescent="0.2">
      <c r="B50" s="1">
        <f t="shared" si="2"/>
        <v>40</v>
      </c>
      <c r="C50" s="2" t="s">
        <v>76</v>
      </c>
      <c r="D50" s="2" t="s">
        <v>77</v>
      </c>
      <c r="E50" s="123"/>
      <c r="F50" s="123" t="s">
        <v>94</v>
      </c>
      <c r="G50" s="123"/>
      <c r="H50" s="123"/>
      <c r="I50" s="123"/>
      <c r="J50" s="123"/>
      <c r="K50" s="24" t="s">
        <v>148</v>
      </c>
      <c r="L50" s="24" t="s">
        <v>148</v>
      </c>
      <c r="M50" s="24" t="s">
        <v>148</v>
      </c>
      <c r="N50" s="115">
        <v>100</v>
      </c>
    </row>
    <row r="51" spans="2:29" ht="13.95" customHeight="1" x14ac:dyDescent="0.2">
      <c r="B51" s="1">
        <f t="shared" si="2"/>
        <v>41</v>
      </c>
      <c r="C51" s="6"/>
      <c r="D51" s="6"/>
      <c r="E51" s="123"/>
      <c r="F51" s="123" t="s">
        <v>143</v>
      </c>
      <c r="G51" s="123"/>
      <c r="H51" s="123"/>
      <c r="I51" s="123"/>
      <c r="J51" s="123"/>
      <c r="K51" s="24">
        <v>25</v>
      </c>
      <c r="L51" s="24"/>
      <c r="M51" s="24" t="s">
        <v>148</v>
      </c>
      <c r="N51" s="115">
        <v>50</v>
      </c>
    </row>
    <row r="52" spans="2:29" ht="13.95" customHeight="1" x14ac:dyDescent="0.2">
      <c r="B52" s="1">
        <f t="shared" si="2"/>
        <v>42</v>
      </c>
      <c r="C52" s="6"/>
      <c r="D52" s="6"/>
      <c r="E52" s="123"/>
      <c r="F52" s="123" t="s">
        <v>242</v>
      </c>
      <c r="G52" s="123"/>
      <c r="H52" s="123"/>
      <c r="I52" s="123"/>
      <c r="J52" s="123"/>
      <c r="K52" s="24"/>
      <c r="L52" s="24"/>
      <c r="M52" s="24" t="s">
        <v>148</v>
      </c>
      <c r="N52" s="115">
        <v>25</v>
      </c>
      <c r="U52">
        <f>COUNTA(K50:K52)</f>
        <v>2</v>
      </c>
      <c r="V52">
        <f>COUNTA(L50:L52)</f>
        <v>1</v>
      </c>
      <c r="W52">
        <f>COUNTA(M50:M52)</f>
        <v>3</v>
      </c>
      <c r="X52">
        <f>COUNTA(N50:N52)</f>
        <v>3</v>
      </c>
    </row>
    <row r="53" spans="2:29" ht="13.95" customHeight="1" x14ac:dyDescent="0.2">
      <c r="B53" s="1">
        <f t="shared" si="2"/>
        <v>43</v>
      </c>
      <c r="C53" s="2" t="s">
        <v>86</v>
      </c>
      <c r="D53" s="2" t="s">
        <v>28</v>
      </c>
      <c r="E53" s="123"/>
      <c r="F53" s="123" t="s">
        <v>113</v>
      </c>
      <c r="G53" s="123"/>
      <c r="H53" s="123"/>
      <c r="I53" s="123"/>
      <c r="J53" s="123"/>
      <c r="K53" s="24" t="s">
        <v>148</v>
      </c>
      <c r="L53" s="24">
        <v>50</v>
      </c>
      <c r="M53" s="24" t="s">
        <v>148</v>
      </c>
      <c r="N53" s="115">
        <v>1000</v>
      </c>
      <c r="Y53" s="125"/>
    </row>
    <row r="54" spans="2:29" ht="13.95" customHeight="1" x14ac:dyDescent="0.2">
      <c r="B54" s="1">
        <f t="shared" si="2"/>
        <v>44</v>
      </c>
      <c r="C54" s="6"/>
      <c r="D54" s="6"/>
      <c r="E54" s="123"/>
      <c r="F54" s="123" t="s">
        <v>171</v>
      </c>
      <c r="G54" s="123"/>
      <c r="H54" s="123"/>
      <c r="I54" s="123"/>
      <c r="J54" s="123"/>
      <c r="K54" s="24" t="s">
        <v>148</v>
      </c>
      <c r="L54" s="24"/>
      <c r="M54" s="24" t="s">
        <v>148</v>
      </c>
      <c r="N54" s="115">
        <v>300</v>
      </c>
      <c r="Y54" s="125"/>
    </row>
    <row r="55" spans="2:29" ht="13.95" customHeight="1" x14ac:dyDescent="0.2">
      <c r="B55" s="1">
        <f t="shared" si="2"/>
        <v>45</v>
      </c>
      <c r="C55" s="6"/>
      <c r="D55" s="6"/>
      <c r="E55" s="123"/>
      <c r="F55" s="123" t="s">
        <v>136</v>
      </c>
      <c r="G55" s="123"/>
      <c r="H55" s="123"/>
      <c r="I55" s="123"/>
      <c r="J55" s="123"/>
      <c r="K55" s="24">
        <v>25</v>
      </c>
      <c r="L55" s="24">
        <v>50</v>
      </c>
      <c r="M55" s="24"/>
      <c r="N55" s="115">
        <v>25</v>
      </c>
      <c r="U55" s="126">
        <f>COUNTA($K11:$K57)</f>
        <v>31</v>
      </c>
      <c r="V55" s="126">
        <f>COUNTA($L11:$L57)</f>
        <v>31</v>
      </c>
      <c r="W55" s="126">
        <f>COUNTA($M11:$M57)</f>
        <v>34</v>
      </c>
      <c r="X55" s="126">
        <f>COUNTA($N11:$N57)</f>
        <v>41</v>
      </c>
      <c r="Y55" s="126"/>
      <c r="Z55" s="126"/>
      <c r="AA55" s="126"/>
      <c r="AB55" s="126"/>
      <c r="AC55" s="125"/>
    </row>
    <row r="56" spans="2:29" ht="13.95" customHeight="1" x14ac:dyDescent="0.2">
      <c r="B56" s="1">
        <f t="shared" si="2"/>
        <v>46</v>
      </c>
      <c r="C56" s="6"/>
      <c r="D56" s="6"/>
      <c r="E56" s="123"/>
      <c r="F56" s="123" t="s">
        <v>217</v>
      </c>
      <c r="G56" s="123"/>
      <c r="H56" s="123"/>
      <c r="I56" s="123"/>
      <c r="J56" s="123"/>
      <c r="K56" s="24"/>
      <c r="L56" s="24"/>
      <c r="M56" s="24" t="s">
        <v>148</v>
      </c>
      <c r="N56" s="115" t="s">
        <v>148</v>
      </c>
      <c r="U56" s="125">
        <f>SUM($U11:$U27,$K28:$K57)</f>
        <v>15525</v>
      </c>
      <c r="V56" s="125">
        <f>SUM($V11:$V27,$L28:$L57)</f>
        <v>24401</v>
      </c>
      <c r="W56" s="125">
        <f>SUM($W11:$W27,$M28:$M57)</f>
        <v>31075</v>
      </c>
      <c r="X56" s="125">
        <f>SUM($X11:$X27,$N28:$N57)</f>
        <v>12015</v>
      </c>
      <c r="Y56" s="125"/>
      <c r="Z56" s="125"/>
      <c r="AA56" s="125"/>
      <c r="AB56" s="125"/>
      <c r="AC56" s="125"/>
    </row>
    <row r="57" spans="2:29" ht="13.5" customHeight="1" x14ac:dyDescent="0.2">
      <c r="B57" s="1">
        <f t="shared" si="2"/>
        <v>47</v>
      </c>
      <c r="C57" s="6"/>
      <c r="D57" s="6"/>
      <c r="E57" s="123"/>
      <c r="F57" s="123" t="s">
        <v>83</v>
      </c>
      <c r="G57" s="123"/>
      <c r="H57" s="123"/>
      <c r="I57" s="123"/>
      <c r="J57" s="123"/>
      <c r="K57" s="24"/>
      <c r="L57" s="24"/>
      <c r="M57" s="24"/>
      <c r="N57" s="115">
        <v>25</v>
      </c>
      <c r="Y57" s="127"/>
    </row>
    <row r="58" spans="2:29" ht="13.95" customHeight="1" x14ac:dyDescent="0.2">
      <c r="B58" s="1">
        <f t="shared" si="2"/>
        <v>48</v>
      </c>
      <c r="C58" s="6"/>
      <c r="D58" s="6"/>
      <c r="E58" s="123"/>
      <c r="F58" s="123" t="s">
        <v>265</v>
      </c>
      <c r="G58" s="123"/>
      <c r="H58" s="123"/>
      <c r="I58" s="123"/>
      <c r="J58" s="123"/>
      <c r="K58" s="24">
        <v>2</v>
      </c>
      <c r="L58" s="24" t="s">
        <v>148</v>
      </c>
      <c r="M58" s="24"/>
      <c r="N58" s="115" t="s">
        <v>148</v>
      </c>
      <c r="Y58" s="127"/>
    </row>
    <row r="59" spans="2:29" ht="13.5" customHeight="1" x14ac:dyDescent="0.2">
      <c r="B59" s="1">
        <f t="shared" si="2"/>
        <v>49</v>
      </c>
      <c r="C59" s="6"/>
      <c r="D59" s="6"/>
      <c r="E59" s="123"/>
      <c r="F59" s="123" t="s">
        <v>173</v>
      </c>
      <c r="G59" s="123"/>
      <c r="H59" s="123"/>
      <c r="I59" s="123"/>
      <c r="J59" s="123"/>
      <c r="K59" s="24">
        <v>200</v>
      </c>
      <c r="L59" s="24">
        <v>200</v>
      </c>
      <c r="M59" s="24"/>
      <c r="N59" s="115"/>
      <c r="Y59" s="127"/>
    </row>
    <row r="60" spans="2:29" ht="13.5" customHeight="1" x14ac:dyDescent="0.2">
      <c r="B60" s="1">
        <f t="shared" si="2"/>
        <v>50</v>
      </c>
      <c r="C60" s="6"/>
      <c r="D60" s="6"/>
      <c r="E60" s="123"/>
      <c r="F60" s="123" t="s">
        <v>329</v>
      </c>
      <c r="G60" s="123"/>
      <c r="H60" s="123"/>
      <c r="I60" s="123"/>
      <c r="J60" s="123"/>
      <c r="K60" s="24" t="s">
        <v>148</v>
      </c>
      <c r="L60" s="24">
        <v>25</v>
      </c>
      <c r="M60" s="24" t="s">
        <v>148</v>
      </c>
      <c r="N60" s="115">
        <v>50</v>
      </c>
      <c r="Y60" s="127"/>
    </row>
    <row r="61" spans="2:29" ht="13.95" customHeight="1" x14ac:dyDescent="0.2">
      <c r="B61" s="1">
        <f t="shared" si="2"/>
        <v>51</v>
      </c>
      <c r="C61" s="6"/>
      <c r="D61" s="6"/>
      <c r="E61" s="123"/>
      <c r="F61" s="123" t="s">
        <v>344</v>
      </c>
      <c r="G61" s="123"/>
      <c r="H61" s="123"/>
      <c r="I61" s="123"/>
      <c r="J61" s="123"/>
      <c r="K61" s="24">
        <v>400</v>
      </c>
      <c r="L61" s="24">
        <v>200</v>
      </c>
      <c r="M61" s="24"/>
      <c r="N61" s="115"/>
      <c r="Y61" s="127"/>
    </row>
    <row r="62" spans="2:29" ht="13.5" customHeight="1" x14ac:dyDescent="0.2">
      <c r="B62" s="1">
        <f t="shared" si="2"/>
        <v>52</v>
      </c>
      <c r="C62" s="6"/>
      <c r="D62" s="6"/>
      <c r="E62" s="123"/>
      <c r="F62" s="123" t="s">
        <v>219</v>
      </c>
      <c r="G62" s="123"/>
      <c r="H62" s="123"/>
      <c r="I62" s="123"/>
      <c r="J62" s="123"/>
      <c r="K62" s="24" t="s">
        <v>148</v>
      </c>
      <c r="L62" s="24" t="s">
        <v>148</v>
      </c>
      <c r="M62" s="24">
        <v>200</v>
      </c>
      <c r="N62" s="115" t="s">
        <v>148</v>
      </c>
      <c r="Y62" s="127"/>
    </row>
    <row r="63" spans="2:29" ht="13.95" customHeight="1" x14ac:dyDescent="0.2">
      <c r="B63" s="1">
        <f t="shared" si="2"/>
        <v>53</v>
      </c>
      <c r="C63" s="6"/>
      <c r="D63" s="6"/>
      <c r="E63" s="123"/>
      <c r="F63" s="123" t="s">
        <v>220</v>
      </c>
      <c r="G63" s="123"/>
      <c r="H63" s="123"/>
      <c r="I63" s="123"/>
      <c r="J63" s="123"/>
      <c r="K63" s="24" t="s">
        <v>148</v>
      </c>
      <c r="L63" s="24">
        <v>75</v>
      </c>
      <c r="M63" s="24">
        <v>25</v>
      </c>
      <c r="N63" s="115" t="s">
        <v>148</v>
      </c>
      <c r="Y63" s="125"/>
    </row>
    <row r="64" spans="2:29" ht="13.5" customHeight="1" x14ac:dyDescent="0.2">
      <c r="B64" s="1">
        <f t="shared" si="2"/>
        <v>54</v>
      </c>
      <c r="C64" s="6"/>
      <c r="D64" s="6"/>
      <c r="E64" s="123"/>
      <c r="F64" s="123" t="s">
        <v>100</v>
      </c>
      <c r="G64" s="123"/>
      <c r="H64" s="123"/>
      <c r="I64" s="123"/>
      <c r="J64" s="123"/>
      <c r="K64" s="24">
        <v>400</v>
      </c>
      <c r="L64" s="24" t="s">
        <v>148</v>
      </c>
      <c r="M64" s="24">
        <v>100</v>
      </c>
      <c r="N64" s="115">
        <v>1000</v>
      </c>
      <c r="Y64" s="127"/>
    </row>
    <row r="65" spans="2:25" ht="13.95" customHeight="1" x14ac:dyDescent="0.2">
      <c r="B65" s="1">
        <f t="shared" si="2"/>
        <v>55</v>
      </c>
      <c r="C65" s="6"/>
      <c r="D65" s="6"/>
      <c r="E65" s="123"/>
      <c r="F65" s="123" t="s">
        <v>308</v>
      </c>
      <c r="G65" s="123"/>
      <c r="H65" s="123"/>
      <c r="I65" s="123"/>
      <c r="J65" s="123"/>
      <c r="K65" s="24">
        <v>50</v>
      </c>
      <c r="L65" s="24"/>
      <c r="M65" s="24"/>
      <c r="N65" s="115"/>
      <c r="Y65" s="125"/>
    </row>
    <row r="66" spans="2:25" ht="13.5" customHeight="1" x14ac:dyDescent="0.2">
      <c r="B66" s="1">
        <f t="shared" si="2"/>
        <v>56</v>
      </c>
      <c r="C66" s="6"/>
      <c r="D66" s="6"/>
      <c r="E66" s="123"/>
      <c r="F66" s="123" t="s">
        <v>245</v>
      </c>
      <c r="G66" s="123"/>
      <c r="H66" s="123"/>
      <c r="I66" s="123"/>
      <c r="J66" s="123"/>
      <c r="K66" s="24"/>
      <c r="L66" s="24">
        <v>32</v>
      </c>
      <c r="M66" s="24"/>
      <c r="N66" s="115">
        <v>16</v>
      </c>
      <c r="Y66" s="125"/>
    </row>
    <row r="67" spans="2:25" ht="13.95" customHeight="1" x14ac:dyDescent="0.2">
      <c r="B67" s="1">
        <f t="shared" si="2"/>
        <v>57</v>
      </c>
      <c r="C67" s="6"/>
      <c r="D67" s="6"/>
      <c r="E67" s="123"/>
      <c r="F67" s="123" t="s">
        <v>222</v>
      </c>
      <c r="G67" s="123"/>
      <c r="H67" s="123"/>
      <c r="I67" s="123"/>
      <c r="J67" s="123"/>
      <c r="K67" s="24">
        <v>275</v>
      </c>
      <c r="L67" s="128">
        <v>125</v>
      </c>
      <c r="M67" s="24">
        <v>150</v>
      </c>
      <c r="N67" s="115">
        <v>100</v>
      </c>
      <c r="Y67" s="125"/>
    </row>
    <row r="68" spans="2:25" ht="13.5" customHeight="1" x14ac:dyDescent="0.2">
      <c r="B68" s="1">
        <f t="shared" si="2"/>
        <v>58</v>
      </c>
      <c r="C68" s="6"/>
      <c r="D68" s="6"/>
      <c r="E68" s="123"/>
      <c r="F68" s="123" t="s">
        <v>266</v>
      </c>
      <c r="G68" s="123"/>
      <c r="H68" s="123"/>
      <c r="I68" s="123"/>
      <c r="J68" s="123"/>
      <c r="K68" s="24"/>
      <c r="L68" s="128">
        <v>16</v>
      </c>
      <c r="M68" s="128"/>
      <c r="N68" s="115"/>
      <c r="Y68" s="125"/>
    </row>
    <row r="69" spans="2:25" ht="13.95" customHeight="1" x14ac:dyDescent="0.2">
      <c r="B69" s="1">
        <f t="shared" si="2"/>
        <v>59</v>
      </c>
      <c r="C69" s="6"/>
      <c r="D69" s="6"/>
      <c r="E69" s="123"/>
      <c r="F69" s="123" t="s">
        <v>101</v>
      </c>
      <c r="G69" s="123"/>
      <c r="H69" s="123"/>
      <c r="I69" s="123"/>
      <c r="J69" s="123"/>
      <c r="K69" s="24">
        <v>500</v>
      </c>
      <c r="L69" s="24">
        <v>100</v>
      </c>
      <c r="M69" s="24">
        <v>500</v>
      </c>
      <c r="N69" s="115">
        <v>100</v>
      </c>
      <c r="Y69" s="125"/>
    </row>
    <row r="70" spans="2:25" ht="13.5" customHeight="1" x14ac:dyDescent="0.2">
      <c r="B70" s="1">
        <f t="shared" si="2"/>
        <v>60</v>
      </c>
      <c r="C70" s="6"/>
      <c r="D70" s="6"/>
      <c r="E70" s="123"/>
      <c r="F70" s="123" t="s">
        <v>102</v>
      </c>
      <c r="G70" s="123"/>
      <c r="H70" s="123"/>
      <c r="I70" s="123"/>
      <c r="J70" s="123"/>
      <c r="K70" s="24">
        <v>50</v>
      </c>
      <c r="L70" s="24">
        <v>25</v>
      </c>
      <c r="M70" s="24">
        <v>25</v>
      </c>
      <c r="N70" s="115">
        <v>175</v>
      </c>
      <c r="Y70" s="125"/>
    </row>
    <row r="71" spans="2:25" ht="14.25" customHeight="1" x14ac:dyDescent="0.2">
      <c r="B71" s="1">
        <f t="shared" si="2"/>
        <v>61</v>
      </c>
      <c r="C71" s="6"/>
      <c r="D71" s="6"/>
      <c r="E71" s="123"/>
      <c r="F71" s="123" t="s">
        <v>345</v>
      </c>
      <c r="G71" s="123"/>
      <c r="H71" s="123"/>
      <c r="I71" s="123"/>
      <c r="J71" s="123"/>
      <c r="K71" s="24"/>
      <c r="L71" s="24"/>
      <c r="M71" s="24"/>
      <c r="N71" s="115">
        <v>850</v>
      </c>
      <c r="Y71" s="125"/>
    </row>
    <row r="72" spans="2:25" ht="13.5" customHeight="1" x14ac:dyDescent="0.2">
      <c r="B72" s="1">
        <f t="shared" si="2"/>
        <v>62</v>
      </c>
      <c r="C72" s="6"/>
      <c r="D72" s="6"/>
      <c r="E72" s="123"/>
      <c r="F72" s="123" t="s">
        <v>268</v>
      </c>
      <c r="G72" s="123"/>
      <c r="H72" s="123"/>
      <c r="I72" s="123"/>
      <c r="J72" s="123"/>
      <c r="K72" s="24" t="s">
        <v>148</v>
      </c>
      <c r="L72" s="24" t="s">
        <v>148</v>
      </c>
      <c r="M72" s="24" t="s">
        <v>148</v>
      </c>
      <c r="N72" s="115" t="s">
        <v>148</v>
      </c>
      <c r="Y72" s="125"/>
    </row>
    <row r="73" spans="2:25" ht="13.95" customHeight="1" x14ac:dyDescent="0.2">
      <c r="B73" s="1">
        <f t="shared" si="2"/>
        <v>63</v>
      </c>
      <c r="C73" s="6"/>
      <c r="D73" s="6"/>
      <c r="E73" s="123"/>
      <c r="F73" s="123" t="s">
        <v>142</v>
      </c>
      <c r="G73" s="123"/>
      <c r="H73" s="123"/>
      <c r="I73" s="123"/>
      <c r="J73" s="123"/>
      <c r="K73" s="24"/>
      <c r="L73" s="24"/>
      <c r="M73" s="24" t="s">
        <v>148</v>
      </c>
      <c r="N73" s="115">
        <v>32</v>
      </c>
      <c r="Y73" s="125"/>
    </row>
    <row r="74" spans="2:25" ht="13.5" customHeight="1" x14ac:dyDescent="0.2">
      <c r="B74" s="1">
        <f t="shared" si="2"/>
        <v>64</v>
      </c>
      <c r="C74" s="6"/>
      <c r="D74" s="6"/>
      <c r="E74" s="123"/>
      <c r="F74" s="123" t="s">
        <v>175</v>
      </c>
      <c r="G74" s="123"/>
      <c r="H74" s="123"/>
      <c r="I74" s="123"/>
      <c r="J74" s="123"/>
      <c r="K74" s="24"/>
      <c r="L74" s="24" t="s">
        <v>148</v>
      </c>
      <c r="M74" s="24"/>
      <c r="N74" s="115"/>
      <c r="Y74" s="125"/>
    </row>
    <row r="75" spans="2:25" ht="13.5" customHeight="1" x14ac:dyDescent="0.2">
      <c r="B75" s="1">
        <f t="shared" si="2"/>
        <v>65</v>
      </c>
      <c r="C75" s="6"/>
      <c r="D75" s="6"/>
      <c r="E75" s="123"/>
      <c r="F75" s="123" t="s">
        <v>30</v>
      </c>
      <c r="G75" s="123"/>
      <c r="H75" s="123"/>
      <c r="I75" s="123"/>
      <c r="J75" s="123"/>
      <c r="K75" s="24">
        <v>16</v>
      </c>
      <c r="L75" s="24">
        <v>8</v>
      </c>
      <c r="M75" s="24" t="s">
        <v>148</v>
      </c>
      <c r="N75" s="115">
        <v>56</v>
      </c>
      <c r="Y75" s="125"/>
    </row>
    <row r="76" spans="2:25" ht="13.5" customHeight="1" x14ac:dyDescent="0.2">
      <c r="B76" s="1">
        <f t="shared" si="2"/>
        <v>66</v>
      </c>
      <c r="C76" s="6"/>
      <c r="D76" s="6"/>
      <c r="E76" s="123"/>
      <c r="F76" s="123" t="s">
        <v>176</v>
      </c>
      <c r="G76" s="123"/>
      <c r="H76" s="123"/>
      <c r="I76" s="123"/>
      <c r="J76" s="123"/>
      <c r="K76" s="24">
        <v>72</v>
      </c>
      <c r="L76" s="24">
        <v>80</v>
      </c>
      <c r="M76" s="24">
        <v>168</v>
      </c>
      <c r="N76" s="115">
        <v>8</v>
      </c>
      <c r="Y76" s="125"/>
    </row>
    <row r="77" spans="2:25" ht="13.95" customHeight="1" x14ac:dyDescent="0.2">
      <c r="B77" s="1">
        <f t="shared" ref="B77:B95" si="7">B76+1</f>
        <v>67</v>
      </c>
      <c r="C77" s="6"/>
      <c r="D77" s="6"/>
      <c r="E77" s="123"/>
      <c r="F77" s="123" t="s">
        <v>177</v>
      </c>
      <c r="G77" s="123"/>
      <c r="H77" s="123"/>
      <c r="I77" s="123"/>
      <c r="J77" s="123"/>
      <c r="K77" s="24">
        <v>8</v>
      </c>
      <c r="L77" s="24">
        <v>8</v>
      </c>
      <c r="M77" s="24"/>
      <c r="N77" s="115"/>
      <c r="Y77" s="125"/>
    </row>
    <row r="78" spans="2:25" ht="13.95" customHeight="1" x14ac:dyDescent="0.2">
      <c r="B78" s="1">
        <f t="shared" si="7"/>
        <v>68</v>
      </c>
      <c r="C78" s="6"/>
      <c r="D78" s="6"/>
      <c r="E78" s="123"/>
      <c r="F78" s="123" t="s">
        <v>291</v>
      </c>
      <c r="G78" s="123"/>
      <c r="H78" s="123"/>
      <c r="I78" s="123"/>
      <c r="J78" s="123"/>
      <c r="K78" s="24"/>
      <c r="L78" s="24" t="s">
        <v>148</v>
      </c>
      <c r="M78" s="24"/>
      <c r="N78" s="115"/>
      <c r="Y78" s="125"/>
    </row>
    <row r="79" spans="2:25" ht="13.95" customHeight="1" x14ac:dyDescent="0.2">
      <c r="B79" s="1">
        <f t="shared" si="7"/>
        <v>69</v>
      </c>
      <c r="C79" s="6"/>
      <c r="D79" s="6"/>
      <c r="E79" s="123"/>
      <c r="F79" s="123" t="s">
        <v>81</v>
      </c>
      <c r="G79" s="123"/>
      <c r="H79" s="123"/>
      <c r="I79" s="123"/>
      <c r="J79" s="123"/>
      <c r="K79" s="24" t="s">
        <v>148</v>
      </c>
      <c r="L79" s="24" t="s">
        <v>148</v>
      </c>
      <c r="M79" s="24" t="s">
        <v>148</v>
      </c>
      <c r="N79" s="115" t="s">
        <v>148</v>
      </c>
      <c r="Y79" s="125"/>
    </row>
    <row r="80" spans="2:25" ht="13.95" customHeight="1" x14ac:dyDescent="0.2">
      <c r="B80" s="1">
        <f t="shared" si="7"/>
        <v>70</v>
      </c>
      <c r="C80" s="6"/>
      <c r="D80" s="6"/>
      <c r="E80" s="123"/>
      <c r="F80" s="123" t="s">
        <v>225</v>
      </c>
      <c r="G80" s="123"/>
      <c r="H80" s="123"/>
      <c r="I80" s="123"/>
      <c r="J80" s="123"/>
      <c r="K80" s="24" t="s">
        <v>148</v>
      </c>
      <c r="L80" s="24" t="s">
        <v>148</v>
      </c>
      <c r="M80" s="24" t="s">
        <v>148</v>
      </c>
      <c r="N80" s="115">
        <v>100</v>
      </c>
      <c r="Y80" s="125"/>
    </row>
    <row r="81" spans="2:25" ht="13.95" customHeight="1" x14ac:dyDescent="0.2">
      <c r="B81" s="1">
        <f t="shared" si="7"/>
        <v>71</v>
      </c>
      <c r="C81" s="6"/>
      <c r="D81" s="6"/>
      <c r="E81" s="123"/>
      <c r="F81" s="123" t="s">
        <v>270</v>
      </c>
      <c r="G81" s="123"/>
      <c r="H81" s="123"/>
      <c r="I81" s="123"/>
      <c r="J81" s="123"/>
      <c r="K81" s="24" t="s">
        <v>148</v>
      </c>
      <c r="L81" s="24">
        <v>200</v>
      </c>
      <c r="M81" s="24">
        <v>200</v>
      </c>
      <c r="N81" s="115" t="s">
        <v>148</v>
      </c>
      <c r="Y81" s="125"/>
    </row>
    <row r="82" spans="2:25" ht="13.5" customHeight="1" x14ac:dyDescent="0.2">
      <c r="B82" s="1">
        <f t="shared" si="7"/>
        <v>72</v>
      </c>
      <c r="C82" s="6"/>
      <c r="D82" s="6"/>
      <c r="E82" s="123"/>
      <c r="F82" s="123" t="s">
        <v>103</v>
      </c>
      <c r="G82" s="123"/>
      <c r="H82" s="123"/>
      <c r="I82" s="123"/>
      <c r="J82" s="123"/>
      <c r="K82" s="24">
        <v>1200</v>
      </c>
      <c r="L82" s="24">
        <v>1150</v>
      </c>
      <c r="M82" s="24">
        <v>400</v>
      </c>
      <c r="N82" s="115">
        <v>750</v>
      </c>
      <c r="Y82" s="125"/>
    </row>
    <row r="83" spans="2:25" ht="13.95" customHeight="1" x14ac:dyDescent="0.2">
      <c r="B83" s="1">
        <f t="shared" si="7"/>
        <v>73</v>
      </c>
      <c r="C83" s="6"/>
      <c r="D83" s="6"/>
      <c r="E83" s="123"/>
      <c r="F83" s="123" t="s">
        <v>178</v>
      </c>
      <c r="G83" s="123"/>
      <c r="H83" s="123"/>
      <c r="I83" s="123"/>
      <c r="J83" s="123"/>
      <c r="K83" s="24">
        <v>25</v>
      </c>
      <c r="L83" s="24"/>
      <c r="M83" s="24" t="s">
        <v>346</v>
      </c>
      <c r="N83" s="115">
        <v>25</v>
      </c>
      <c r="Y83" s="125"/>
    </row>
    <row r="84" spans="2:25" ht="13.5" customHeight="1" x14ac:dyDescent="0.2">
      <c r="B84" s="1">
        <f t="shared" si="7"/>
        <v>74</v>
      </c>
      <c r="C84" s="6"/>
      <c r="D84" s="6"/>
      <c r="E84" s="123"/>
      <c r="F84" s="123" t="s">
        <v>247</v>
      </c>
      <c r="G84" s="123"/>
      <c r="H84" s="123"/>
      <c r="I84" s="123"/>
      <c r="J84" s="123"/>
      <c r="K84" s="24"/>
      <c r="L84" s="24" t="s">
        <v>148</v>
      </c>
      <c r="M84" s="24">
        <v>1</v>
      </c>
      <c r="N84" s="115" t="s">
        <v>148</v>
      </c>
      <c r="Y84" s="125"/>
    </row>
    <row r="85" spans="2:25" ht="13.95" customHeight="1" x14ac:dyDescent="0.2">
      <c r="B85" s="1">
        <f t="shared" si="7"/>
        <v>75</v>
      </c>
      <c r="C85" s="6"/>
      <c r="D85" s="6"/>
      <c r="E85" s="123"/>
      <c r="F85" s="123" t="s">
        <v>226</v>
      </c>
      <c r="G85" s="123"/>
      <c r="H85" s="123"/>
      <c r="I85" s="123"/>
      <c r="J85" s="123"/>
      <c r="K85" s="24">
        <v>25</v>
      </c>
      <c r="L85" s="24">
        <v>25</v>
      </c>
      <c r="M85" s="24" t="s">
        <v>148</v>
      </c>
      <c r="N85" s="115">
        <v>25</v>
      </c>
      <c r="Y85" s="125"/>
    </row>
    <row r="86" spans="2:25" ht="13.5" customHeight="1" x14ac:dyDescent="0.2">
      <c r="B86" s="1">
        <f t="shared" si="7"/>
        <v>76</v>
      </c>
      <c r="C86" s="6"/>
      <c r="D86" s="6"/>
      <c r="E86" s="123"/>
      <c r="F86" s="123" t="s">
        <v>271</v>
      </c>
      <c r="G86" s="123"/>
      <c r="H86" s="123"/>
      <c r="I86" s="123"/>
      <c r="J86" s="123"/>
      <c r="K86" s="24"/>
      <c r="L86" s="24"/>
      <c r="M86" s="24"/>
      <c r="N86" s="115">
        <v>100</v>
      </c>
      <c r="Y86" s="125"/>
    </row>
    <row r="87" spans="2:25" ht="13.5" customHeight="1" x14ac:dyDescent="0.2">
      <c r="B87" s="1">
        <f t="shared" si="7"/>
        <v>77</v>
      </c>
      <c r="C87" s="6"/>
      <c r="D87" s="6"/>
      <c r="E87" s="123"/>
      <c r="F87" s="123" t="s">
        <v>332</v>
      </c>
      <c r="G87" s="123"/>
      <c r="H87" s="123"/>
      <c r="I87" s="123"/>
      <c r="J87" s="123"/>
      <c r="K87" s="24" t="s">
        <v>148</v>
      </c>
      <c r="L87" s="24"/>
      <c r="M87" s="24"/>
      <c r="N87" s="115">
        <v>100</v>
      </c>
      <c r="Y87" s="125"/>
    </row>
    <row r="88" spans="2:25" ht="13.95" customHeight="1" x14ac:dyDescent="0.2">
      <c r="B88" s="1">
        <f t="shared" si="7"/>
        <v>78</v>
      </c>
      <c r="C88" s="6"/>
      <c r="D88" s="6"/>
      <c r="E88" s="123"/>
      <c r="F88" s="123" t="s">
        <v>272</v>
      </c>
      <c r="G88" s="123"/>
      <c r="H88" s="123"/>
      <c r="I88" s="123"/>
      <c r="J88" s="123"/>
      <c r="K88" s="24" t="s">
        <v>148</v>
      </c>
      <c r="L88" s="24"/>
      <c r="M88" s="24"/>
      <c r="N88" s="115"/>
      <c r="Y88" s="125"/>
    </row>
    <row r="89" spans="2:25" ht="13.95" customHeight="1" x14ac:dyDescent="0.2">
      <c r="B89" s="1">
        <f t="shared" si="7"/>
        <v>79</v>
      </c>
      <c r="C89" s="6"/>
      <c r="D89" s="6"/>
      <c r="E89" s="123"/>
      <c r="F89" s="123" t="s">
        <v>179</v>
      </c>
      <c r="G89" s="123"/>
      <c r="H89" s="123"/>
      <c r="I89" s="123"/>
      <c r="J89" s="123"/>
      <c r="K89" s="24" t="s">
        <v>148</v>
      </c>
      <c r="L89" s="24" t="s">
        <v>148</v>
      </c>
      <c r="M89" s="24">
        <v>25</v>
      </c>
      <c r="N89" s="115"/>
      <c r="Y89" s="125"/>
    </row>
    <row r="90" spans="2:25" ht="13.5" customHeight="1" x14ac:dyDescent="0.2">
      <c r="B90" s="1">
        <f t="shared" si="7"/>
        <v>80</v>
      </c>
      <c r="C90" s="6"/>
      <c r="D90" s="6"/>
      <c r="E90" s="123"/>
      <c r="F90" s="123" t="s">
        <v>273</v>
      </c>
      <c r="G90" s="123"/>
      <c r="H90" s="123"/>
      <c r="I90" s="123"/>
      <c r="J90" s="123"/>
      <c r="K90" s="24">
        <v>544</v>
      </c>
      <c r="L90" s="24"/>
      <c r="M90" s="24"/>
      <c r="N90" s="115"/>
      <c r="Y90" s="125"/>
    </row>
    <row r="91" spans="2:25" ht="13.95" customHeight="1" x14ac:dyDescent="0.2">
      <c r="B91" s="1">
        <f t="shared" si="7"/>
        <v>81</v>
      </c>
      <c r="C91" s="6"/>
      <c r="D91" s="6"/>
      <c r="E91" s="123"/>
      <c r="F91" s="123" t="s">
        <v>31</v>
      </c>
      <c r="G91" s="123"/>
      <c r="H91" s="123"/>
      <c r="I91" s="123"/>
      <c r="J91" s="123"/>
      <c r="K91" s="24">
        <v>2000</v>
      </c>
      <c r="L91" s="24">
        <v>900</v>
      </c>
      <c r="M91" s="24">
        <v>525</v>
      </c>
      <c r="N91" s="115">
        <v>425</v>
      </c>
      <c r="Y91" s="125"/>
    </row>
    <row r="92" spans="2:25" ht="13.95" customHeight="1" x14ac:dyDescent="0.2">
      <c r="B92" s="1">
        <f t="shared" si="7"/>
        <v>82</v>
      </c>
      <c r="C92" s="2" t="s">
        <v>72</v>
      </c>
      <c r="D92" s="2" t="s">
        <v>73</v>
      </c>
      <c r="E92" s="123"/>
      <c r="F92" s="123" t="s">
        <v>110</v>
      </c>
      <c r="G92" s="123"/>
      <c r="H92" s="123"/>
      <c r="I92" s="123"/>
      <c r="J92" s="123"/>
      <c r="K92" s="24"/>
      <c r="L92" s="24" t="s">
        <v>148</v>
      </c>
      <c r="M92" s="24"/>
      <c r="N92" s="115"/>
    </row>
    <row r="93" spans="2:25" ht="13.5" hidden="1" customHeight="1" x14ac:dyDescent="0.2">
      <c r="B93" s="1">
        <f t="shared" si="7"/>
        <v>83</v>
      </c>
      <c r="C93" s="2" t="s">
        <v>32</v>
      </c>
      <c r="D93" s="2" t="s">
        <v>33</v>
      </c>
      <c r="E93" s="123"/>
      <c r="F93" s="123" t="s">
        <v>312</v>
      </c>
      <c r="G93" s="123"/>
      <c r="H93" s="123"/>
      <c r="I93" s="123"/>
      <c r="J93" s="123"/>
      <c r="K93" s="24"/>
      <c r="L93" s="24"/>
      <c r="M93" s="24"/>
      <c r="N93" s="115"/>
    </row>
    <row r="94" spans="2:25" ht="13.95" customHeight="1" x14ac:dyDescent="0.2">
      <c r="B94" s="1">
        <f t="shared" si="7"/>
        <v>84</v>
      </c>
      <c r="C94" s="2" t="s">
        <v>32</v>
      </c>
      <c r="D94" s="2" t="s">
        <v>33</v>
      </c>
      <c r="E94" s="123"/>
      <c r="F94" s="123" t="s">
        <v>158</v>
      </c>
      <c r="G94" s="123"/>
      <c r="H94" s="123"/>
      <c r="I94" s="123"/>
      <c r="J94" s="123"/>
      <c r="K94" s="24" t="s">
        <v>148</v>
      </c>
      <c r="L94" s="24" t="s">
        <v>148</v>
      </c>
      <c r="M94" s="24"/>
      <c r="N94" s="115">
        <v>1</v>
      </c>
    </row>
    <row r="95" spans="2:25" ht="14.25" customHeight="1" thickBot="1" x14ac:dyDescent="0.25">
      <c r="B95" s="1">
        <f t="shared" si="7"/>
        <v>85</v>
      </c>
      <c r="C95" s="6"/>
      <c r="D95" s="6"/>
      <c r="E95" s="123"/>
      <c r="F95" s="123" t="s">
        <v>159</v>
      </c>
      <c r="G95" s="123"/>
      <c r="H95" s="123"/>
      <c r="I95" s="123"/>
      <c r="J95" s="123"/>
      <c r="K95" s="24"/>
      <c r="L95" s="24"/>
      <c r="M95" s="24" t="s">
        <v>148</v>
      </c>
      <c r="N95" s="115" t="s">
        <v>148</v>
      </c>
    </row>
    <row r="96" spans="2:25" ht="13.95" customHeight="1" x14ac:dyDescent="0.2">
      <c r="B96" s="83"/>
      <c r="C96" s="84"/>
      <c r="D96" s="84"/>
      <c r="E96" s="23"/>
      <c r="F96" s="23"/>
      <c r="G96" s="23"/>
      <c r="H96" s="23"/>
      <c r="I96" s="23"/>
      <c r="J96" s="23"/>
      <c r="K96" s="23"/>
      <c r="L96" s="23"/>
      <c r="M96" s="23"/>
      <c r="N96" s="23"/>
      <c r="U96">
        <f>COUNTA(K11:K118)</f>
        <v>70</v>
      </c>
      <c r="V96">
        <f>COUNTA(L11:L118)</f>
        <v>71</v>
      </c>
      <c r="W96">
        <f>COUNTA(M11:M118)</f>
        <v>65</v>
      </c>
      <c r="X96">
        <f>COUNTA(N11:N118)</f>
        <v>82</v>
      </c>
    </row>
    <row r="97" spans="2:24" ht="18" customHeight="1" x14ac:dyDescent="0.2"/>
    <row r="98" spans="2:24" ht="18" customHeight="1" x14ac:dyDescent="0.2">
      <c r="B98" s="64"/>
    </row>
    <row r="99" spans="2:24" ht="9" customHeight="1" thickBot="1" x14ac:dyDescent="0.25"/>
    <row r="100" spans="2:24" ht="18" customHeight="1" x14ac:dyDescent="0.2">
      <c r="B100" s="65"/>
      <c r="C100" s="66"/>
      <c r="D100" s="148" t="s">
        <v>1</v>
      </c>
      <c r="E100" s="148"/>
      <c r="F100" s="148"/>
      <c r="G100" s="148"/>
      <c r="H100" s="66"/>
      <c r="I100" s="66"/>
      <c r="J100" s="67"/>
      <c r="K100" s="28" t="s">
        <v>62</v>
      </c>
      <c r="L100" s="28" t="s">
        <v>63</v>
      </c>
      <c r="M100" s="28" t="s">
        <v>64</v>
      </c>
      <c r="N100" s="51" t="s">
        <v>65</v>
      </c>
      <c r="U100">
        <f>SUM(U11:U27,K28:K118)</f>
        <v>21818</v>
      </c>
      <c r="V100">
        <f>SUM(V11:V27,L28:L118)</f>
        <v>27934</v>
      </c>
      <c r="W100">
        <f>SUM(W11:W27,M28:M118)</f>
        <v>33884</v>
      </c>
      <c r="X100">
        <f>SUM(X11:X27,N28:N118)</f>
        <v>17927</v>
      </c>
    </row>
    <row r="101" spans="2:24" ht="18" customHeight="1" thickBot="1" x14ac:dyDescent="0.25">
      <c r="B101" s="71"/>
      <c r="C101" s="22"/>
      <c r="D101" s="163" t="s">
        <v>2</v>
      </c>
      <c r="E101" s="163"/>
      <c r="F101" s="163"/>
      <c r="G101" s="163"/>
      <c r="H101" s="22"/>
      <c r="I101" s="22"/>
      <c r="J101" s="72"/>
      <c r="K101" s="33" t="str">
        <f>K5</f>
        <v>2022.8.8</v>
      </c>
      <c r="L101" s="33" t="str">
        <f>L5</f>
        <v>2022.8.8</v>
      </c>
      <c r="M101" s="33" t="str">
        <f>M5</f>
        <v>2022.8.8</v>
      </c>
      <c r="N101" s="132" t="str">
        <f>N5</f>
        <v>2022.8.8</v>
      </c>
    </row>
    <row r="102" spans="2:24" ht="18" customHeight="1" thickTop="1" x14ac:dyDescent="0.2">
      <c r="B102" s="133" t="s">
        <v>9</v>
      </c>
      <c r="C102" s="134" t="s">
        <v>10</v>
      </c>
      <c r="D102" s="134" t="s">
        <v>11</v>
      </c>
      <c r="E102" s="135"/>
      <c r="F102" s="136"/>
      <c r="G102" s="151" t="s">
        <v>12</v>
      </c>
      <c r="H102" s="151"/>
      <c r="I102" s="136"/>
      <c r="J102" s="85"/>
      <c r="K102" s="34"/>
      <c r="L102" s="34"/>
      <c r="M102" s="34"/>
      <c r="N102" s="112"/>
    </row>
    <row r="103" spans="2:24" ht="13.5" customHeight="1" x14ac:dyDescent="0.2">
      <c r="B103" s="1">
        <f>B95+1</f>
        <v>86</v>
      </c>
      <c r="C103" s="2" t="s">
        <v>32</v>
      </c>
      <c r="D103" s="2" t="s">
        <v>33</v>
      </c>
      <c r="E103" s="123"/>
      <c r="F103" s="123" t="s">
        <v>181</v>
      </c>
      <c r="G103" s="123"/>
      <c r="H103" s="123"/>
      <c r="I103" s="123"/>
      <c r="J103" s="123"/>
      <c r="K103" s="24" t="s">
        <v>148</v>
      </c>
      <c r="L103" s="24">
        <v>2</v>
      </c>
      <c r="M103" s="24">
        <v>4</v>
      </c>
      <c r="N103" s="115">
        <v>2</v>
      </c>
    </row>
    <row r="104" spans="2:24" ht="13.95" customHeight="1" x14ac:dyDescent="0.2">
      <c r="B104" s="1">
        <f t="shared" ref="B104:B118" si="8">B103+1</f>
        <v>87</v>
      </c>
      <c r="C104" s="6"/>
      <c r="D104" s="6"/>
      <c r="E104" s="123"/>
      <c r="F104" s="123" t="s">
        <v>114</v>
      </c>
      <c r="G104" s="123"/>
      <c r="H104" s="123"/>
      <c r="I104" s="123"/>
      <c r="J104" s="123"/>
      <c r="K104" s="24" t="s">
        <v>148</v>
      </c>
      <c r="L104" s="24">
        <v>1</v>
      </c>
      <c r="M104" s="24"/>
      <c r="N104" s="115" t="s">
        <v>148</v>
      </c>
    </row>
    <row r="105" spans="2:24" ht="13.5" customHeight="1" x14ac:dyDescent="0.2">
      <c r="B105" s="1">
        <f t="shared" si="8"/>
        <v>88</v>
      </c>
      <c r="C105" s="6"/>
      <c r="D105" s="6"/>
      <c r="E105" s="123"/>
      <c r="F105" s="123" t="s">
        <v>228</v>
      </c>
      <c r="G105" s="123"/>
      <c r="H105" s="123"/>
      <c r="I105" s="123"/>
      <c r="J105" s="123"/>
      <c r="K105" s="24"/>
      <c r="L105" s="24">
        <v>1</v>
      </c>
      <c r="M105" s="24"/>
      <c r="N105" s="115"/>
    </row>
    <row r="106" spans="2:24" ht="13.95" customHeight="1" x14ac:dyDescent="0.2">
      <c r="B106" s="1">
        <f t="shared" si="8"/>
        <v>89</v>
      </c>
      <c r="C106" s="6"/>
      <c r="D106" s="6"/>
      <c r="E106" s="123"/>
      <c r="F106" s="123" t="s">
        <v>183</v>
      </c>
      <c r="G106" s="123"/>
      <c r="H106" s="123"/>
      <c r="I106" s="123"/>
      <c r="J106" s="123"/>
      <c r="K106" s="24">
        <v>1</v>
      </c>
      <c r="L106" s="24">
        <v>4</v>
      </c>
      <c r="M106" s="24">
        <v>5</v>
      </c>
      <c r="N106" s="115">
        <v>3</v>
      </c>
    </row>
    <row r="107" spans="2:24" ht="13.5" customHeight="1" x14ac:dyDescent="0.2">
      <c r="B107" s="1">
        <f t="shared" si="8"/>
        <v>90</v>
      </c>
      <c r="C107" s="6"/>
      <c r="D107" s="6"/>
      <c r="E107" s="123"/>
      <c r="F107" s="123" t="s">
        <v>34</v>
      </c>
      <c r="G107" s="123"/>
      <c r="H107" s="123"/>
      <c r="I107" s="123"/>
      <c r="J107" s="123"/>
      <c r="K107" s="24" t="s">
        <v>148</v>
      </c>
      <c r="L107" s="24"/>
      <c r="M107" s="24"/>
      <c r="N107" s="115">
        <v>1</v>
      </c>
    </row>
    <row r="108" spans="2:24" ht="13.5" customHeight="1" x14ac:dyDescent="0.2">
      <c r="B108" s="1">
        <f t="shared" si="8"/>
        <v>91</v>
      </c>
      <c r="C108" s="2" t="s">
        <v>132</v>
      </c>
      <c r="D108" s="2" t="s">
        <v>184</v>
      </c>
      <c r="E108" s="123"/>
      <c r="F108" s="123" t="s">
        <v>314</v>
      </c>
      <c r="G108" s="123"/>
      <c r="H108" s="123"/>
      <c r="I108" s="123"/>
      <c r="J108" s="123"/>
      <c r="K108" s="24"/>
      <c r="L108" s="24"/>
      <c r="M108" s="24" t="s">
        <v>148</v>
      </c>
      <c r="N108" s="115" t="s">
        <v>148</v>
      </c>
    </row>
    <row r="109" spans="2:24" ht="13.5" customHeight="1" x14ac:dyDescent="0.2">
      <c r="B109" s="1">
        <f t="shared" si="8"/>
        <v>92</v>
      </c>
      <c r="C109" s="6"/>
      <c r="D109" s="2" t="s">
        <v>186</v>
      </c>
      <c r="E109" s="123"/>
      <c r="F109" s="123" t="s">
        <v>187</v>
      </c>
      <c r="G109" s="123"/>
      <c r="H109" s="123"/>
      <c r="I109" s="123"/>
      <c r="J109" s="123"/>
      <c r="K109" s="24" t="s">
        <v>148</v>
      </c>
      <c r="L109" s="24"/>
      <c r="M109" s="24"/>
      <c r="N109" s="115"/>
    </row>
    <row r="110" spans="2:24" ht="13.5" customHeight="1" x14ac:dyDescent="0.2">
      <c r="B110" s="1">
        <f t="shared" si="8"/>
        <v>93</v>
      </c>
      <c r="C110" s="6"/>
      <c r="D110" s="2" t="s">
        <v>35</v>
      </c>
      <c r="E110" s="123"/>
      <c r="F110" s="123" t="s">
        <v>112</v>
      </c>
      <c r="G110" s="123"/>
      <c r="H110" s="123"/>
      <c r="I110" s="123"/>
      <c r="J110" s="123"/>
      <c r="K110" s="24"/>
      <c r="L110" s="24">
        <v>6</v>
      </c>
      <c r="M110" s="24">
        <v>6</v>
      </c>
      <c r="N110" s="115">
        <v>17</v>
      </c>
    </row>
    <row r="111" spans="2:24" ht="13.5" customHeight="1" x14ac:dyDescent="0.2">
      <c r="B111" s="1">
        <f t="shared" si="8"/>
        <v>94</v>
      </c>
      <c r="C111" s="6"/>
      <c r="D111" s="6"/>
      <c r="E111" s="123"/>
      <c r="F111" s="123" t="s">
        <v>315</v>
      </c>
      <c r="G111" s="123"/>
      <c r="H111" s="123"/>
      <c r="I111" s="123"/>
      <c r="J111" s="123"/>
      <c r="K111" s="24"/>
      <c r="L111" s="24"/>
      <c r="M111" s="24"/>
      <c r="N111" s="115">
        <v>1</v>
      </c>
    </row>
    <row r="112" spans="2:24" ht="13.5" customHeight="1" x14ac:dyDescent="0.2">
      <c r="B112" s="1">
        <f t="shared" si="8"/>
        <v>95</v>
      </c>
      <c r="C112" s="6"/>
      <c r="D112" s="7"/>
      <c r="E112" s="123"/>
      <c r="F112" s="123" t="s">
        <v>36</v>
      </c>
      <c r="G112" s="123"/>
      <c r="H112" s="123"/>
      <c r="I112" s="123"/>
      <c r="J112" s="123"/>
      <c r="K112" s="24">
        <v>50</v>
      </c>
      <c r="L112" s="24"/>
      <c r="M112" s="24">
        <v>25</v>
      </c>
      <c r="N112" s="115">
        <v>25</v>
      </c>
    </row>
    <row r="113" spans="2:24" ht="13.5" customHeight="1" x14ac:dyDescent="0.2">
      <c r="B113" s="1">
        <f t="shared" si="8"/>
        <v>96</v>
      </c>
      <c r="C113" s="7"/>
      <c r="D113" s="8" t="s">
        <v>37</v>
      </c>
      <c r="E113" s="123"/>
      <c r="F113" s="123" t="s">
        <v>38</v>
      </c>
      <c r="G113" s="123"/>
      <c r="H113" s="123"/>
      <c r="I113" s="123"/>
      <c r="J113" s="123"/>
      <c r="K113" s="24">
        <v>25</v>
      </c>
      <c r="L113" s="24">
        <v>25</v>
      </c>
      <c r="M113" s="24"/>
      <c r="N113" s="115" t="s">
        <v>148</v>
      </c>
    </row>
    <row r="114" spans="2:24" ht="13.95" customHeight="1" x14ac:dyDescent="0.2">
      <c r="B114" s="1">
        <f t="shared" si="8"/>
        <v>97</v>
      </c>
      <c r="C114" s="2" t="s">
        <v>0</v>
      </c>
      <c r="D114" s="2" t="s">
        <v>229</v>
      </c>
      <c r="E114" s="123"/>
      <c r="F114" s="123" t="s">
        <v>230</v>
      </c>
      <c r="G114" s="123"/>
      <c r="H114" s="123"/>
      <c r="I114" s="123"/>
      <c r="J114" s="123"/>
      <c r="K114" s="24"/>
      <c r="L114" s="24">
        <v>25</v>
      </c>
      <c r="M114" s="24"/>
      <c r="N114" s="115"/>
    </row>
    <row r="115" spans="2:24" ht="13.5" customHeight="1" x14ac:dyDescent="0.2">
      <c r="B115" s="1">
        <f t="shared" si="8"/>
        <v>98</v>
      </c>
      <c r="C115" s="6"/>
      <c r="D115" s="8" t="s">
        <v>39</v>
      </c>
      <c r="E115" s="123"/>
      <c r="F115" s="123" t="s">
        <v>40</v>
      </c>
      <c r="G115" s="123"/>
      <c r="H115" s="123"/>
      <c r="I115" s="123"/>
      <c r="J115" s="123"/>
      <c r="K115" s="24"/>
      <c r="L115" s="24"/>
      <c r="M115" s="24"/>
      <c r="N115" s="115" t="s">
        <v>148</v>
      </c>
      <c r="U115">
        <f>COUNTA(K92:K115)</f>
        <v>10</v>
      </c>
      <c r="V115">
        <f>COUNTA(L92:L115)</f>
        <v>11</v>
      </c>
      <c r="W115">
        <f>COUNTA(M92:M115)</f>
        <v>8</v>
      </c>
      <c r="X115">
        <f>COUNTA(N92:N115)</f>
        <v>14</v>
      </c>
    </row>
    <row r="116" spans="2:24" ht="13.5" customHeight="1" x14ac:dyDescent="0.2">
      <c r="B116" s="1">
        <f t="shared" si="8"/>
        <v>99</v>
      </c>
      <c r="C116" s="152" t="s">
        <v>41</v>
      </c>
      <c r="D116" s="153"/>
      <c r="E116" s="123"/>
      <c r="F116" s="123" t="s">
        <v>42</v>
      </c>
      <c r="G116" s="123"/>
      <c r="H116" s="123"/>
      <c r="I116" s="123"/>
      <c r="J116" s="123"/>
      <c r="K116" s="24">
        <v>200</v>
      </c>
      <c r="L116" s="24">
        <v>200</v>
      </c>
      <c r="M116" s="24">
        <v>300</v>
      </c>
      <c r="N116" s="115">
        <v>1600</v>
      </c>
    </row>
    <row r="117" spans="2:24" ht="13.5" customHeight="1" x14ac:dyDescent="0.2">
      <c r="B117" s="1">
        <f t="shared" si="8"/>
        <v>100</v>
      </c>
      <c r="C117" s="3"/>
      <c r="D117" s="82"/>
      <c r="E117" s="123"/>
      <c r="F117" s="123" t="s">
        <v>43</v>
      </c>
      <c r="G117" s="123"/>
      <c r="H117" s="123"/>
      <c r="I117" s="123"/>
      <c r="J117" s="123"/>
      <c r="K117" s="24">
        <v>100</v>
      </c>
      <c r="L117" s="24">
        <v>25</v>
      </c>
      <c r="M117" s="24">
        <v>50</v>
      </c>
      <c r="N117" s="115">
        <v>150</v>
      </c>
    </row>
    <row r="118" spans="2:24" ht="13.95" customHeight="1" thickBot="1" x14ac:dyDescent="0.25">
      <c r="B118" s="138">
        <f t="shared" si="8"/>
        <v>101</v>
      </c>
      <c r="C118" s="139"/>
      <c r="D118" s="140"/>
      <c r="E118" s="9"/>
      <c r="F118" s="9" t="s">
        <v>74</v>
      </c>
      <c r="G118" s="9"/>
      <c r="H118" s="9"/>
      <c r="I118" s="9"/>
      <c r="J118" s="9"/>
      <c r="K118" s="141">
        <v>150</v>
      </c>
      <c r="L118" s="141">
        <v>75</v>
      </c>
      <c r="M118" s="141">
        <v>100</v>
      </c>
      <c r="N118" s="142">
        <v>200</v>
      </c>
    </row>
    <row r="119" spans="2:24" ht="19.95" customHeight="1" thickTop="1" x14ac:dyDescent="0.2">
      <c r="B119" s="154" t="s">
        <v>45</v>
      </c>
      <c r="C119" s="155"/>
      <c r="D119" s="155"/>
      <c r="E119" s="155"/>
      <c r="F119" s="155"/>
      <c r="G119" s="155"/>
      <c r="H119" s="155"/>
      <c r="I119" s="155"/>
      <c r="J119" s="80"/>
      <c r="K119" s="32">
        <f>SUM(K120:K128)</f>
        <v>21818</v>
      </c>
      <c r="L119" s="32">
        <f>SUM(L120:L128)</f>
        <v>27934</v>
      </c>
      <c r="M119" s="32">
        <f>SUM(M120:M128)</f>
        <v>33884</v>
      </c>
      <c r="N119" s="143">
        <f>SUM(N120:N128)</f>
        <v>17927</v>
      </c>
    </row>
    <row r="120" spans="2:24" ht="13.95" customHeight="1" x14ac:dyDescent="0.2">
      <c r="B120" s="156" t="s">
        <v>46</v>
      </c>
      <c r="C120" s="157"/>
      <c r="D120" s="158"/>
      <c r="E120" s="12"/>
      <c r="F120" s="13"/>
      <c r="G120" s="149" t="s">
        <v>13</v>
      </c>
      <c r="H120" s="149"/>
      <c r="I120" s="13"/>
      <c r="J120" s="14"/>
      <c r="K120" s="4">
        <f>SUM(U$11:U$27)</f>
        <v>11525</v>
      </c>
      <c r="L120" s="4">
        <f>SUM(V$11:V$27)</f>
        <v>10175</v>
      </c>
      <c r="M120" s="4">
        <f>SUM(W$11:W$27)</f>
        <v>18250</v>
      </c>
      <c r="N120" s="5">
        <f>SUM(X$11:X$27)</f>
        <v>6275</v>
      </c>
    </row>
    <row r="121" spans="2:24" ht="13.95" customHeight="1" x14ac:dyDescent="0.2">
      <c r="B121" s="86"/>
      <c r="C121" s="64"/>
      <c r="D121" s="87"/>
      <c r="E121" s="15"/>
      <c r="F121" s="123"/>
      <c r="G121" s="149" t="s">
        <v>25</v>
      </c>
      <c r="H121" s="149"/>
      <c r="I121" s="119"/>
      <c r="J121" s="16"/>
      <c r="K121" s="4">
        <f>SUM(K$28)</f>
        <v>350</v>
      </c>
      <c r="L121" s="4">
        <f>SUM(L$28)</f>
        <v>900</v>
      </c>
      <c r="M121" s="4">
        <f>SUM(M$28)</f>
        <v>750</v>
      </c>
      <c r="N121" s="5">
        <f>SUM(N$28)</f>
        <v>350</v>
      </c>
    </row>
    <row r="122" spans="2:24" ht="13.95" customHeight="1" x14ac:dyDescent="0.2">
      <c r="B122" s="86"/>
      <c r="C122" s="64"/>
      <c r="D122" s="87"/>
      <c r="E122" s="15"/>
      <c r="F122" s="123"/>
      <c r="G122" s="149" t="s">
        <v>27</v>
      </c>
      <c r="H122" s="149"/>
      <c r="I122" s="13"/>
      <c r="J122" s="14"/>
      <c r="K122" s="4">
        <f>SUM(K$29:K$30)</f>
        <v>25</v>
      </c>
      <c r="L122" s="4">
        <f>SUM(L$29:L$30)</f>
        <v>50</v>
      </c>
      <c r="M122" s="4">
        <f>SUM(M$29:M$30)</f>
        <v>125</v>
      </c>
      <c r="N122" s="5">
        <f>SUM(N$29:N$30)</f>
        <v>151</v>
      </c>
    </row>
    <row r="123" spans="2:24" ht="13.95" customHeight="1" x14ac:dyDescent="0.2">
      <c r="B123" s="86"/>
      <c r="C123" s="64"/>
      <c r="D123" s="87"/>
      <c r="E123" s="15"/>
      <c r="F123" s="123"/>
      <c r="G123" s="149" t="s">
        <v>79</v>
      </c>
      <c r="H123" s="149"/>
      <c r="I123" s="13"/>
      <c r="J123" s="14"/>
      <c r="K123" s="4">
        <f>SUM(K$31:K$31)</f>
        <v>0</v>
      </c>
      <c r="L123" s="4">
        <f>SUM(L$31:L$31)</f>
        <v>25</v>
      </c>
      <c r="M123" s="4">
        <f>SUM(M$31:M$31)</f>
        <v>0</v>
      </c>
      <c r="N123" s="5">
        <f>SUM(N$31:N$31)</f>
        <v>50</v>
      </c>
    </row>
    <row r="124" spans="2:24" ht="13.95" customHeight="1" x14ac:dyDescent="0.2">
      <c r="B124" s="86"/>
      <c r="C124" s="64"/>
      <c r="D124" s="87"/>
      <c r="E124" s="15"/>
      <c r="F124" s="123"/>
      <c r="G124" s="149" t="s">
        <v>80</v>
      </c>
      <c r="H124" s="149"/>
      <c r="I124" s="13"/>
      <c r="J124" s="14"/>
      <c r="K124" s="4">
        <f>SUM(K33:K49)</f>
        <v>3575</v>
      </c>
      <c r="L124" s="4">
        <f>SUM(L$33:L$49)</f>
        <v>13150</v>
      </c>
      <c r="M124" s="4">
        <f>SUM(M$33:M$49)</f>
        <v>11950</v>
      </c>
      <c r="N124" s="5">
        <f>SUM(N$33:N$49)</f>
        <v>3662</v>
      </c>
    </row>
    <row r="125" spans="2:24" ht="13.95" customHeight="1" x14ac:dyDescent="0.2">
      <c r="B125" s="86"/>
      <c r="C125" s="64"/>
      <c r="D125" s="87"/>
      <c r="E125" s="15"/>
      <c r="F125" s="123"/>
      <c r="G125" s="149" t="s">
        <v>77</v>
      </c>
      <c r="H125" s="149"/>
      <c r="I125" s="13"/>
      <c r="J125" s="14"/>
      <c r="K125" s="4">
        <f>SUM(K$50:K$52)</f>
        <v>25</v>
      </c>
      <c r="L125" s="4">
        <f>SUM(L$50:L$52)</f>
        <v>0</v>
      </c>
      <c r="M125" s="4">
        <f>SUM(M$50:M$52)</f>
        <v>0</v>
      </c>
      <c r="N125" s="5">
        <f>SUM(N$50:N$52)</f>
        <v>175</v>
      </c>
    </row>
    <row r="126" spans="2:24" ht="13.95" customHeight="1" x14ac:dyDescent="0.2">
      <c r="B126" s="86"/>
      <c r="C126" s="64"/>
      <c r="D126" s="87"/>
      <c r="E126" s="15"/>
      <c r="F126" s="123"/>
      <c r="G126" s="149" t="s">
        <v>28</v>
      </c>
      <c r="H126" s="149"/>
      <c r="I126" s="13"/>
      <c r="J126" s="14"/>
      <c r="K126" s="4">
        <f>SUM(K$53:K$91)</f>
        <v>5792</v>
      </c>
      <c r="L126" s="4">
        <f>SUM(L$53:L$91)</f>
        <v>3269</v>
      </c>
      <c r="M126" s="4">
        <f>SUM(M$53:M$91)</f>
        <v>2319</v>
      </c>
      <c r="N126" s="5">
        <f>SUM(N$53:N$91)</f>
        <v>5262</v>
      </c>
    </row>
    <row r="127" spans="2:24" ht="13.95" customHeight="1" x14ac:dyDescent="0.2">
      <c r="B127" s="86"/>
      <c r="C127" s="64"/>
      <c r="D127" s="87"/>
      <c r="E127" s="15"/>
      <c r="F127" s="123"/>
      <c r="G127" s="149" t="s">
        <v>47</v>
      </c>
      <c r="H127" s="149"/>
      <c r="I127" s="13"/>
      <c r="J127" s="14"/>
      <c r="K127" s="4">
        <f>SUM(K$32:K$32,K$116:K$117)</f>
        <v>300</v>
      </c>
      <c r="L127" s="4">
        <f>SUM(L32:L32,L$116:L$117)</f>
        <v>226</v>
      </c>
      <c r="M127" s="4">
        <f>SUM(M32:M32,M$116:M$117)</f>
        <v>350</v>
      </c>
      <c r="N127" s="5">
        <f>SUM(N32:N32,N$116:N$117)</f>
        <v>1752</v>
      </c>
    </row>
    <row r="128" spans="2:24" ht="13.95" customHeight="1" thickBot="1" x14ac:dyDescent="0.25">
      <c r="B128" s="88"/>
      <c r="C128" s="89"/>
      <c r="D128" s="90"/>
      <c r="E128" s="17"/>
      <c r="F128" s="9"/>
      <c r="G128" s="147" t="s">
        <v>44</v>
      </c>
      <c r="H128" s="147"/>
      <c r="I128" s="18"/>
      <c r="J128" s="19"/>
      <c r="K128" s="10">
        <f>SUM(K$92:K$115,K$118)</f>
        <v>226</v>
      </c>
      <c r="L128" s="10">
        <f>SUM(L$92:L$115,L$118)</f>
        <v>139</v>
      </c>
      <c r="M128" s="10">
        <f>SUM(M$92:M$115,M$118)</f>
        <v>140</v>
      </c>
      <c r="N128" s="11">
        <f>SUM(N$92:N$115,N$118)</f>
        <v>250</v>
      </c>
    </row>
    <row r="129" spans="2:14" ht="18" customHeight="1" thickTop="1" x14ac:dyDescent="0.2">
      <c r="B129" s="159" t="s">
        <v>48</v>
      </c>
      <c r="C129" s="160"/>
      <c r="D129" s="161"/>
      <c r="E129" s="91"/>
      <c r="F129" s="120"/>
      <c r="G129" s="162" t="s">
        <v>49</v>
      </c>
      <c r="H129" s="162"/>
      <c r="I129" s="120"/>
      <c r="J129" s="121"/>
      <c r="K129" s="35" t="s">
        <v>50</v>
      </c>
      <c r="L129" s="41"/>
      <c r="M129" s="41"/>
      <c r="N129" s="53"/>
    </row>
    <row r="130" spans="2:14" ht="18" customHeight="1" x14ac:dyDescent="0.2">
      <c r="B130" s="92"/>
      <c r="C130" s="93"/>
      <c r="D130" s="93"/>
      <c r="E130" s="94"/>
      <c r="F130" s="95"/>
      <c r="G130" s="96"/>
      <c r="H130" s="96"/>
      <c r="I130" s="95"/>
      <c r="J130" s="97"/>
      <c r="K130" s="36" t="s">
        <v>51</v>
      </c>
      <c r="L130" s="42"/>
      <c r="M130" s="42"/>
      <c r="N130" s="45"/>
    </row>
    <row r="131" spans="2:14" ht="18" customHeight="1" x14ac:dyDescent="0.2">
      <c r="B131" s="86"/>
      <c r="C131" s="64"/>
      <c r="D131" s="64"/>
      <c r="E131" s="98"/>
      <c r="F131" s="22"/>
      <c r="G131" s="163" t="s">
        <v>52</v>
      </c>
      <c r="H131" s="163"/>
      <c r="I131" s="118"/>
      <c r="J131" s="122"/>
      <c r="K131" s="37" t="s">
        <v>53</v>
      </c>
      <c r="L131" s="43"/>
      <c r="M131" s="47"/>
      <c r="N131" s="43"/>
    </row>
    <row r="132" spans="2:14" ht="18" customHeight="1" x14ac:dyDescent="0.2">
      <c r="B132" s="86"/>
      <c r="C132" s="64"/>
      <c r="D132" s="64"/>
      <c r="E132" s="99"/>
      <c r="F132" s="64"/>
      <c r="G132" s="100"/>
      <c r="H132" s="100"/>
      <c r="I132" s="93"/>
      <c r="J132" s="101"/>
      <c r="K132" s="38" t="s">
        <v>89</v>
      </c>
      <c r="L132" s="44"/>
      <c r="M132" s="26"/>
      <c r="N132" s="44"/>
    </row>
    <row r="133" spans="2:14" ht="18" customHeight="1" x14ac:dyDescent="0.2">
      <c r="B133" s="86"/>
      <c r="C133" s="64"/>
      <c r="D133" s="64"/>
      <c r="E133" s="99"/>
      <c r="F133" s="64"/>
      <c r="G133" s="100"/>
      <c r="H133" s="100"/>
      <c r="I133" s="93"/>
      <c r="J133" s="101"/>
      <c r="K133" s="38" t="s">
        <v>82</v>
      </c>
      <c r="L133" s="42"/>
      <c r="M133" s="26"/>
      <c r="N133" s="44"/>
    </row>
    <row r="134" spans="2:14" ht="18" customHeight="1" x14ac:dyDescent="0.2">
      <c r="B134" s="86"/>
      <c r="C134" s="64"/>
      <c r="D134" s="64"/>
      <c r="E134" s="98"/>
      <c r="F134" s="22"/>
      <c r="G134" s="163" t="s">
        <v>54</v>
      </c>
      <c r="H134" s="163"/>
      <c r="I134" s="118"/>
      <c r="J134" s="122"/>
      <c r="K134" s="37" t="s">
        <v>93</v>
      </c>
      <c r="L134" s="43"/>
      <c r="M134" s="47"/>
      <c r="N134" s="43"/>
    </row>
    <row r="135" spans="2:14" ht="18" customHeight="1" x14ac:dyDescent="0.2">
      <c r="B135" s="86"/>
      <c r="C135" s="64"/>
      <c r="D135" s="64"/>
      <c r="E135" s="99"/>
      <c r="F135" s="64"/>
      <c r="G135" s="100"/>
      <c r="H135" s="100"/>
      <c r="I135" s="93"/>
      <c r="J135" s="101"/>
      <c r="K135" s="38" t="s">
        <v>90</v>
      </c>
      <c r="L135" s="44"/>
      <c r="M135" s="26"/>
      <c r="N135" s="44"/>
    </row>
    <row r="136" spans="2:14" ht="18" customHeight="1" x14ac:dyDescent="0.2">
      <c r="B136" s="86"/>
      <c r="C136" s="64"/>
      <c r="D136" s="64"/>
      <c r="E136" s="99"/>
      <c r="F136" s="64"/>
      <c r="G136" s="100"/>
      <c r="H136" s="100"/>
      <c r="I136" s="93"/>
      <c r="J136" s="101"/>
      <c r="K136" s="38" t="s">
        <v>91</v>
      </c>
      <c r="L136" s="44"/>
      <c r="M136" s="44"/>
      <c r="N136" s="44"/>
    </row>
    <row r="137" spans="2:14" ht="18" customHeight="1" x14ac:dyDescent="0.2">
      <c r="B137" s="86"/>
      <c r="C137" s="64"/>
      <c r="D137" s="64"/>
      <c r="E137" s="78"/>
      <c r="F137" s="79"/>
      <c r="G137" s="96"/>
      <c r="H137" s="96"/>
      <c r="I137" s="95"/>
      <c r="J137" s="97"/>
      <c r="K137" s="38" t="s">
        <v>92</v>
      </c>
      <c r="L137" s="45"/>
      <c r="M137" s="42"/>
      <c r="N137" s="45"/>
    </row>
    <row r="138" spans="2:14" ht="18" customHeight="1" x14ac:dyDescent="0.2">
      <c r="B138" s="102"/>
      <c r="C138" s="79"/>
      <c r="D138" s="79"/>
      <c r="E138" s="15"/>
      <c r="F138" s="123"/>
      <c r="G138" s="149" t="s">
        <v>55</v>
      </c>
      <c r="H138" s="149"/>
      <c r="I138" s="13"/>
      <c r="J138" s="14"/>
      <c r="K138" s="27" t="s">
        <v>161</v>
      </c>
      <c r="L138" s="46"/>
      <c r="M138" s="48"/>
      <c r="N138" s="46"/>
    </row>
    <row r="139" spans="2:14" ht="18" customHeight="1" x14ac:dyDescent="0.2">
      <c r="B139" s="156" t="s">
        <v>56</v>
      </c>
      <c r="C139" s="157"/>
      <c r="D139" s="157"/>
      <c r="E139" s="22"/>
      <c r="F139" s="22"/>
      <c r="G139" s="22"/>
      <c r="H139" s="22"/>
      <c r="I139" s="22"/>
      <c r="J139" s="22"/>
      <c r="K139" s="22"/>
      <c r="L139" s="22"/>
      <c r="M139" s="22"/>
      <c r="N139" s="54"/>
    </row>
    <row r="140" spans="2:14" ht="14.1" customHeight="1" x14ac:dyDescent="0.2">
      <c r="B140" s="103"/>
      <c r="C140" s="39" t="s">
        <v>57</v>
      </c>
      <c r="D140" s="104"/>
      <c r="E140" s="39"/>
      <c r="F140" s="39"/>
      <c r="G140" s="39"/>
      <c r="H140" s="39"/>
      <c r="I140" s="39"/>
      <c r="J140" s="39"/>
      <c r="K140" s="39"/>
      <c r="L140" s="39"/>
      <c r="M140" s="39"/>
      <c r="N140" s="55"/>
    </row>
    <row r="141" spans="2:14" ht="14.1" customHeight="1" x14ac:dyDescent="0.2">
      <c r="B141" s="103"/>
      <c r="C141" s="39" t="s">
        <v>58</v>
      </c>
      <c r="D141" s="104"/>
      <c r="E141" s="39"/>
      <c r="F141" s="39"/>
      <c r="G141" s="39"/>
      <c r="H141" s="39"/>
      <c r="I141" s="39"/>
      <c r="J141" s="39"/>
      <c r="K141" s="39"/>
      <c r="L141" s="39"/>
      <c r="M141" s="39"/>
      <c r="N141" s="55"/>
    </row>
    <row r="142" spans="2:14" ht="14.1" customHeight="1" x14ac:dyDescent="0.2">
      <c r="B142" s="103"/>
      <c r="C142" s="39" t="s">
        <v>59</v>
      </c>
      <c r="D142" s="104"/>
      <c r="E142" s="39"/>
      <c r="F142" s="39"/>
      <c r="G142" s="39"/>
      <c r="H142" s="39"/>
      <c r="I142" s="39"/>
      <c r="J142" s="39"/>
      <c r="K142" s="39"/>
      <c r="L142" s="39"/>
      <c r="M142" s="39"/>
      <c r="N142" s="55"/>
    </row>
    <row r="143" spans="2:14" ht="14.1" customHeight="1" x14ac:dyDescent="0.2">
      <c r="B143" s="103"/>
      <c r="C143" s="39" t="s">
        <v>122</v>
      </c>
      <c r="D143" s="104"/>
      <c r="E143" s="39"/>
      <c r="F143" s="39"/>
      <c r="G143" s="39"/>
      <c r="H143" s="39"/>
      <c r="I143" s="39"/>
      <c r="J143" s="39"/>
      <c r="K143" s="39"/>
      <c r="L143" s="39"/>
      <c r="M143" s="39"/>
      <c r="N143" s="55"/>
    </row>
    <row r="144" spans="2:14" ht="14.1" customHeight="1" x14ac:dyDescent="0.2">
      <c r="B144" s="105"/>
      <c r="C144" s="39" t="s">
        <v>123</v>
      </c>
      <c r="D144" s="39"/>
      <c r="E144" s="39"/>
      <c r="F144" s="39"/>
      <c r="G144" s="39"/>
      <c r="H144" s="39"/>
      <c r="I144" s="39"/>
      <c r="J144" s="39"/>
      <c r="K144" s="39"/>
      <c r="L144" s="39"/>
      <c r="M144" s="39"/>
      <c r="N144" s="55"/>
    </row>
    <row r="145" spans="2:14" ht="14.1" customHeight="1" x14ac:dyDescent="0.2">
      <c r="B145" s="105"/>
      <c r="C145" s="39" t="s">
        <v>119</v>
      </c>
      <c r="D145" s="39"/>
      <c r="E145" s="39"/>
      <c r="F145" s="39"/>
      <c r="G145" s="39"/>
      <c r="H145" s="39"/>
      <c r="I145" s="39"/>
      <c r="J145" s="39"/>
      <c r="K145" s="39"/>
      <c r="L145" s="39"/>
      <c r="M145" s="39"/>
      <c r="N145" s="55"/>
    </row>
    <row r="146" spans="2:14" ht="14.1" customHeight="1" x14ac:dyDescent="0.2">
      <c r="B146" s="105"/>
      <c r="C146" s="39" t="s">
        <v>87</v>
      </c>
      <c r="D146" s="39"/>
      <c r="E146" s="39"/>
      <c r="F146" s="39"/>
      <c r="G146" s="39"/>
      <c r="H146" s="39"/>
      <c r="I146" s="39"/>
      <c r="J146" s="39"/>
      <c r="K146" s="39"/>
      <c r="L146" s="39"/>
      <c r="M146" s="39"/>
      <c r="N146" s="55"/>
    </row>
    <row r="147" spans="2:14" ht="14.1" customHeight="1" x14ac:dyDescent="0.2">
      <c r="B147" s="105"/>
      <c r="C147" s="39" t="s">
        <v>88</v>
      </c>
      <c r="D147" s="39"/>
      <c r="E147" s="39"/>
      <c r="F147" s="39"/>
      <c r="G147" s="39"/>
      <c r="H147" s="39"/>
      <c r="I147" s="39"/>
      <c r="J147" s="39"/>
      <c r="K147" s="39"/>
      <c r="L147" s="39"/>
      <c r="M147" s="39"/>
      <c r="N147" s="55"/>
    </row>
    <row r="148" spans="2:14" ht="14.1" customHeight="1" x14ac:dyDescent="0.2">
      <c r="B148" s="105"/>
      <c r="C148" s="39" t="s">
        <v>78</v>
      </c>
      <c r="D148" s="39"/>
      <c r="E148" s="39"/>
      <c r="F148" s="39"/>
      <c r="G148" s="39"/>
      <c r="H148" s="39"/>
      <c r="I148" s="39"/>
      <c r="J148" s="39"/>
      <c r="K148" s="39"/>
      <c r="L148" s="39"/>
      <c r="M148" s="39"/>
      <c r="N148" s="55"/>
    </row>
    <row r="149" spans="2:14" ht="14.1" customHeight="1" x14ac:dyDescent="0.2">
      <c r="B149" s="105"/>
      <c r="C149" s="39" t="s">
        <v>128</v>
      </c>
      <c r="D149" s="39"/>
      <c r="E149" s="39"/>
      <c r="F149" s="39"/>
      <c r="G149" s="39"/>
      <c r="H149" s="39"/>
      <c r="I149" s="39"/>
      <c r="J149" s="39"/>
      <c r="K149" s="39"/>
      <c r="L149" s="39"/>
      <c r="M149" s="39"/>
      <c r="N149" s="55"/>
    </row>
    <row r="150" spans="2:14" ht="14.1" customHeight="1" x14ac:dyDescent="0.2">
      <c r="B150" s="105"/>
      <c r="C150" s="39" t="s">
        <v>124</v>
      </c>
      <c r="D150" s="39"/>
      <c r="E150" s="39"/>
      <c r="F150" s="39"/>
      <c r="G150" s="39"/>
      <c r="H150" s="39"/>
      <c r="I150" s="39"/>
      <c r="J150" s="39"/>
      <c r="K150" s="39"/>
      <c r="L150" s="39"/>
      <c r="M150" s="39"/>
      <c r="N150" s="55"/>
    </row>
    <row r="151" spans="2:14" ht="14.1" customHeight="1" x14ac:dyDescent="0.2">
      <c r="B151" s="105"/>
      <c r="C151" s="39" t="s">
        <v>125</v>
      </c>
      <c r="D151" s="39"/>
      <c r="E151" s="39"/>
      <c r="F151" s="39"/>
      <c r="G151" s="39"/>
      <c r="H151" s="39"/>
      <c r="I151" s="39"/>
      <c r="J151" s="39"/>
      <c r="K151" s="39"/>
      <c r="L151" s="39"/>
      <c r="M151" s="39"/>
      <c r="N151" s="55"/>
    </row>
    <row r="152" spans="2:14" ht="14.1" customHeight="1" x14ac:dyDescent="0.2">
      <c r="B152" s="105"/>
      <c r="C152" s="39" t="s">
        <v>126</v>
      </c>
      <c r="D152" s="39"/>
      <c r="E152" s="39"/>
      <c r="F152" s="39"/>
      <c r="G152" s="39"/>
      <c r="H152" s="39"/>
      <c r="I152" s="39"/>
      <c r="J152" s="39"/>
      <c r="K152" s="39"/>
      <c r="L152" s="39"/>
      <c r="M152" s="39"/>
      <c r="N152" s="55"/>
    </row>
    <row r="153" spans="2:14" ht="14.1" customHeight="1" x14ac:dyDescent="0.2">
      <c r="B153" s="105"/>
      <c r="C153" s="39" t="s">
        <v>115</v>
      </c>
      <c r="D153" s="39"/>
      <c r="E153" s="39"/>
      <c r="F153" s="39"/>
      <c r="G153" s="39"/>
      <c r="H153" s="39"/>
      <c r="I153" s="39"/>
      <c r="J153" s="39"/>
      <c r="K153" s="39"/>
      <c r="L153" s="39"/>
      <c r="M153" s="39"/>
      <c r="N153" s="55"/>
    </row>
    <row r="154" spans="2:14" ht="14.1" customHeight="1" x14ac:dyDescent="0.2">
      <c r="B154" s="105"/>
      <c r="C154" s="39" t="s">
        <v>127</v>
      </c>
      <c r="D154" s="39"/>
      <c r="E154" s="39"/>
      <c r="F154" s="39"/>
      <c r="G154" s="39"/>
      <c r="H154" s="39"/>
      <c r="I154" s="39"/>
      <c r="J154" s="39"/>
      <c r="K154" s="39"/>
      <c r="L154" s="39"/>
      <c r="M154" s="39"/>
      <c r="N154" s="55"/>
    </row>
    <row r="155" spans="2:14" ht="14.1" customHeight="1" x14ac:dyDescent="0.2">
      <c r="B155" s="105"/>
      <c r="C155" s="39" t="s">
        <v>188</v>
      </c>
      <c r="D155" s="39"/>
      <c r="E155" s="39"/>
      <c r="F155" s="39"/>
      <c r="G155" s="39"/>
      <c r="H155" s="39"/>
      <c r="I155" s="39"/>
      <c r="J155" s="39"/>
      <c r="K155" s="39"/>
      <c r="L155" s="39"/>
      <c r="M155" s="39"/>
      <c r="N155" s="55"/>
    </row>
    <row r="156" spans="2:14" ht="14.1" customHeight="1" x14ac:dyDescent="0.2">
      <c r="B156" s="105"/>
      <c r="C156" s="39" t="s">
        <v>121</v>
      </c>
      <c r="D156" s="39"/>
      <c r="E156" s="39"/>
      <c r="F156" s="39"/>
      <c r="G156" s="39"/>
      <c r="H156" s="39"/>
      <c r="I156" s="39"/>
      <c r="J156" s="39"/>
      <c r="K156" s="39"/>
      <c r="L156" s="39"/>
      <c r="M156" s="39"/>
      <c r="N156" s="55"/>
    </row>
    <row r="157" spans="2:14" x14ac:dyDescent="0.2">
      <c r="B157" s="106"/>
      <c r="C157" s="39" t="s">
        <v>134</v>
      </c>
      <c r="N157" s="63"/>
    </row>
    <row r="158" spans="2:14" x14ac:dyDescent="0.2">
      <c r="B158" s="106"/>
      <c r="C158" s="39" t="s">
        <v>130</v>
      </c>
      <c r="N158" s="63"/>
    </row>
    <row r="159" spans="2:14" ht="14.1" customHeight="1" x14ac:dyDescent="0.2">
      <c r="B159" s="105"/>
      <c r="C159" s="39" t="s">
        <v>104</v>
      </c>
      <c r="D159" s="39"/>
      <c r="E159" s="39"/>
      <c r="F159" s="39"/>
      <c r="G159" s="39"/>
      <c r="H159" s="39"/>
      <c r="I159" s="39"/>
      <c r="J159" s="39"/>
      <c r="K159" s="39"/>
      <c r="L159" s="39"/>
      <c r="M159" s="39"/>
      <c r="N159" s="55"/>
    </row>
    <row r="160" spans="2:14" ht="18" customHeight="1" x14ac:dyDescent="0.2">
      <c r="B160" s="105"/>
      <c r="C160" s="39" t="s">
        <v>60</v>
      </c>
      <c r="D160" s="39"/>
      <c r="E160" s="39"/>
      <c r="F160" s="39"/>
      <c r="G160" s="39"/>
      <c r="H160" s="39"/>
      <c r="I160" s="39"/>
      <c r="J160" s="39"/>
      <c r="K160" s="39"/>
      <c r="L160" s="39"/>
      <c r="M160" s="39"/>
      <c r="N160" s="55"/>
    </row>
    <row r="161" spans="2:14" x14ac:dyDescent="0.2">
      <c r="B161" s="106"/>
      <c r="C161" s="39" t="s">
        <v>120</v>
      </c>
      <c r="N161" s="63"/>
    </row>
    <row r="162" spans="2:14" x14ac:dyDescent="0.2">
      <c r="B162" s="106"/>
      <c r="C162" s="39" t="s">
        <v>139</v>
      </c>
      <c r="N162" s="63"/>
    </row>
    <row r="163" spans="2:14" ht="13.8" thickBot="1" x14ac:dyDescent="0.25">
      <c r="B163" s="107"/>
      <c r="C163" s="40" t="s">
        <v>131</v>
      </c>
      <c r="D163" s="61"/>
      <c r="E163" s="61"/>
      <c r="F163" s="61"/>
      <c r="G163" s="61"/>
      <c r="H163" s="61"/>
      <c r="I163" s="61"/>
      <c r="J163" s="61"/>
      <c r="K163" s="61"/>
      <c r="L163" s="61"/>
      <c r="M163" s="61"/>
      <c r="N163" s="62"/>
    </row>
  </sheetData>
  <mergeCells count="28">
    <mergeCell ref="G131:H131"/>
    <mergeCell ref="G134:H134"/>
    <mergeCell ref="G138:H138"/>
    <mergeCell ref="B139:D139"/>
    <mergeCell ref="G125:H125"/>
    <mergeCell ref="G126:H126"/>
    <mergeCell ref="G127:H127"/>
    <mergeCell ref="G128:H128"/>
    <mergeCell ref="B129:D129"/>
    <mergeCell ref="G129:H129"/>
    <mergeCell ref="G124:H124"/>
    <mergeCell ref="G10:H10"/>
    <mergeCell ref="D100:G100"/>
    <mergeCell ref="D101:G101"/>
    <mergeCell ref="G102:H102"/>
    <mergeCell ref="C116:D116"/>
    <mergeCell ref="B119:I119"/>
    <mergeCell ref="B120:D120"/>
    <mergeCell ref="G120:H120"/>
    <mergeCell ref="G121:H121"/>
    <mergeCell ref="G122:H122"/>
    <mergeCell ref="G123:H123"/>
    <mergeCell ref="D9:F9"/>
    <mergeCell ref="D4:G4"/>
    <mergeCell ref="D5:G5"/>
    <mergeCell ref="D6:G6"/>
    <mergeCell ref="D7:F7"/>
    <mergeCell ref="D8:F8"/>
  </mergeCells>
  <phoneticPr fontId="23"/>
  <conditionalFormatting sqref="O11:O95">
    <cfRule type="expression" dxfId="9" priority="1" stopIfTrue="1">
      <formula>COUNTBLANK(K11:N11)=4</formula>
    </cfRule>
  </conditionalFormatting>
  <conditionalFormatting sqref="O103:O118">
    <cfRule type="expression" dxfId="8"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印旛4.7</vt:lpstr>
      <vt:lpstr>印旛4.21</vt:lpstr>
      <vt:lpstr>印旛5.9</vt:lpstr>
      <vt:lpstr>印旛5.23</vt:lpstr>
      <vt:lpstr>印旛6.6</vt:lpstr>
      <vt:lpstr>印旛6.20</vt:lpstr>
      <vt:lpstr>印旛7.5</vt:lpstr>
      <vt:lpstr>印旛7.21</vt:lpstr>
      <vt:lpstr>印旛8.8</vt:lpstr>
      <vt:lpstr>印旛8.22</vt:lpstr>
      <vt:lpstr>印旛9.5</vt:lpstr>
      <vt:lpstr>印旛9.29</vt:lpstr>
      <vt:lpstr>印旛10.3</vt:lpstr>
      <vt:lpstr>印旛10.17</vt:lpstr>
      <vt:lpstr>印旛11.1</vt:lpstr>
      <vt:lpstr>印旛11.25</vt:lpstr>
      <vt:lpstr>印旛12.1</vt:lpstr>
      <vt:lpstr>印旛12.15</vt:lpstr>
      <vt:lpstr>印旛1.16</vt:lpstr>
      <vt:lpstr>印旛1.26</vt:lpstr>
      <vt:lpstr>印旛2.16</vt:lpstr>
      <vt:lpstr>印旛2.20</vt:lpstr>
      <vt:lpstr>印旛3.1</vt:lpstr>
      <vt:lpstr>印旛3.8</vt:lpstr>
      <vt:lpstr>印旛1.16!Print_Area</vt:lpstr>
      <vt:lpstr>印旛1.26!Print_Area</vt:lpstr>
      <vt:lpstr>印旛10.17!Print_Area</vt:lpstr>
      <vt:lpstr>印旛10.3!Print_Area</vt:lpstr>
      <vt:lpstr>印旛11.1!Print_Area</vt:lpstr>
      <vt:lpstr>印旛11.25!Print_Area</vt:lpstr>
      <vt:lpstr>印旛12.1!Print_Area</vt:lpstr>
      <vt:lpstr>印旛12.15!Print_Area</vt:lpstr>
      <vt:lpstr>印旛2.16!Print_Area</vt:lpstr>
      <vt:lpstr>印旛2.20!Print_Area</vt:lpstr>
      <vt:lpstr>印旛3.1!Print_Area</vt:lpstr>
      <vt:lpstr>印旛3.8!Print_Area</vt:lpstr>
      <vt:lpstr>印旛4.21!Print_Area</vt:lpstr>
      <vt:lpstr>印旛4.7!Print_Area</vt:lpstr>
      <vt:lpstr>印旛5.23!Print_Area</vt:lpstr>
      <vt:lpstr>印旛5.9!Print_Area</vt:lpstr>
      <vt:lpstr>印旛6.20!Print_Area</vt:lpstr>
      <vt:lpstr>印旛6.6!Print_Area</vt:lpstr>
      <vt:lpstr>印旛7.21!Print_Area</vt:lpstr>
      <vt:lpstr>印旛7.5!Print_Area</vt:lpstr>
      <vt:lpstr>印旛8.22!Print_Area</vt:lpstr>
      <vt:lpstr>印旛8.8!Print_Area</vt:lpstr>
      <vt:lpstr>印旛9.29!Print_Area</vt:lpstr>
      <vt:lpstr>印旛9.5!Print_Area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2023-03-14T00:47:38Z</dcterms:created>
  <dcterms:modified xsi:type="dcterms:W3CDTF">2024-02-27T00:58:08Z</dcterms:modified>
</cp:coreProperties>
</file>