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codeName="ThisWorkbook"/>
  <xr:revisionPtr revIDLastSave="0" documentId="13_ncr:1_{5A5B12AF-E839-49A6-8E9A-73E9E06F0601}" xr6:coauthVersionLast="47" xr6:coauthVersionMax="47" xr10:uidLastSave="{00000000-0000-0000-0000-000000000000}"/>
  <bookViews>
    <workbookView xWindow="-108" yWindow="-108" windowWidth="23256" windowHeight="12456" tabRatio="770" xr2:uid="{00000000-000D-0000-FFFF-FFFF00000000}"/>
  </bookViews>
  <sheets>
    <sheet name="亀山4.5" sheetId="271" r:id="rId1"/>
    <sheet name="亀山5.16" sheetId="272" r:id="rId2"/>
    <sheet name="亀山6.13" sheetId="273" r:id="rId3"/>
    <sheet name="亀山7.13" sheetId="274" r:id="rId4"/>
    <sheet name="亀山8.10" sheetId="275" r:id="rId5"/>
    <sheet name="亀山9.14" sheetId="276" r:id="rId6"/>
    <sheet name="亀山10.11" sheetId="277" r:id="rId7"/>
    <sheet name="亀山11.8" sheetId="278" r:id="rId8"/>
    <sheet name="亀山12.21" sheetId="279" r:id="rId9"/>
    <sheet name="亀山1.5" sheetId="280" r:id="rId10"/>
    <sheet name="亀山2.8" sheetId="281" r:id="rId11"/>
    <sheet name="亀山3.3" sheetId="282" r:id="rId12"/>
  </sheets>
  <definedNames>
    <definedName name="_xlnm.Print_Area" localSheetId="9">'亀山1.5'!$A$1:$N$89</definedName>
    <definedName name="_xlnm.Print_Area" localSheetId="6">'亀山10.11'!$A$1:$N$120</definedName>
    <definedName name="_xlnm.Print_Area" localSheetId="7">'亀山11.8'!$A$1:$N$110</definedName>
    <definedName name="_xlnm.Print_Area" localSheetId="8">'亀山12.21'!$A$1:$N$85</definedName>
    <definedName name="_xlnm.Print_Area" localSheetId="10">'亀山2.8'!$A$1:$N$102</definedName>
    <definedName name="_xlnm.Print_Area" localSheetId="11">'亀山3.3'!$A$1:$N$103</definedName>
    <definedName name="_xlnm.Print_Area" localSheetId="0">'亀山4.5'!$A$1:$N$102</definedName>
    <definedName name="_xlnm.Print_Area" localSheetId="1">'亀山5.16'!$A$1:$N$119</definedName>
    <definedName name="_xlnm.Print_Area" localSheetId="2">'亀山6.13'!$A$1:$N$110</definedName>
    <definedName name="_xlnm.Print_Area" localSheetId="3">'亀山7.13'!$A$1:$N$121</definedName>
    <definedName name="_xlnm.Print_Area" localSheetId="4">'亀山8.10'!$A$1:$N$129</definedName>
    <definedName name="_xlnm.Print_Area" localSheetId="5">'亀山9.14'!$A$1:$N$123</definedName>
    <definedName name="Z_D92ED840_E8BE_48EC_B440_BE31EC7871A1_.wvu.Cols" localSheetId="9" hidden="1">'亀山1.5'!$O:$O</definedName>
    <definedName name="Z_D92ED840_E8BE_48EC_B440_BE31EC7871A1_.wvu.Cols" localSheetId="6" hidden="1">'亀山10.11'!$O:$O</definedName>
    <definedName name="Z_D92ED840_E8BE_48EC_B440_BE31EC7871A1_.wvu.Cols" localSheetId="7" hidden="1">'亀山11.8'!$O:$O</definedName>
    <definedName name="Z_D92ED840_E8BE_48EC_B440_BE31EC7871A1_.wvu.Cols" localSheetId="8" hidden="1">'亀山12.21'!$O:$O</definedName>
    <definedName name="Z_D92ED840_E8BE_48EC_B440_BE31EC7871A1_.wvu.Cols" localSheetId="10" hidden="1">'亀山2.8'!$O:$O</definedName>
    <definedName name="Z_D92ED840_E8BE_48EC_B440_BE31EC7871A1_.wvu.Cols" localSheetId="11" hidden="1">'亀山3.3'!$O:$O</definedName>
    <definedName name="Z_D92ED840_E8BE_48EC_B440_BE31EC7871A1_.wvu.Cols" localSheetId="0" hidden="1">'亀山4.5'!$O:$O</definedName>
    <definedName name="Z_D92ED840_E8BE_48EC_B440_BE31EC7871A1_.wvu.Cols" localSheetId="1" hidden="1">'亀山5.16'!$O:$O</definedName>
    <definedName name="Z_D92ED840_E8BE_48EC_B440_BE31EC7871A1_.wvu.Cols" localSheetId="2" hidden="1">'亀山6.13'!$O:$O</definedName>
    <definedName name="Z_D92ED840_E8BE_48EC_B440_BE31EC7871A1_.wvu.Cols" localSheetId="3" hidden="1">'亀山7.13'!$O:$O</definedName>
    <definedName name="Z_D92ED840_E8BE_48EC_B440_BE31EC7871A1_.wvu.Cols" localSheetId="4" hidden="1">'亀山8.10'!$O:$O</definedName>
    <definedName name="Z_D92ED840_E8BE_48EC_B440_BE31EC7871A1_.wvu.Cols" localSheetId="5" hidden="1">'亀山9.14'!$O:$O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8" i="282" l="1"/>
  <c r="L68" i="282"/>
  <c r="K68" i="282"/>
  <c r="M67" i="282"/>
  <c r="L67" i="282"/>
  <c r="K67" i="282"/>
  <c r="M66" i="282"/>
  <c r="L66" i="282"/>
  <c r="K66" i="282"/>
  <c r="M65" i="282"/>
  <c r="L65" i="282"/>
  <c r="K65" i="282"/>
  <c r="M64" i="282"/>
  <c r="L64" i="282"/>
  <c r="K64" i="282"/>
  <c r="M63" i="282"/>
  <c r="L63" i="282"/>
  <c r="K63" i="282"/>
  <c r="M62" i="282"/>
  <c r="L62" i="282"/>
  <c r="K62" i="282"/>
  <c r="Q61" i="282"/>
  <c r="P61" i="282"/>
  <c r="O61" i="282"/>
  <c r="M61" i="282"/>
  <c r="L61" i="282"/>
  <c r="K61" i="282"/>
  <c r="K58" i="282"/>
  <c r="M58" i="282" s="1"/>
  <c r="Q53" i="282"/>
  <c r="P53" i="282"/>
  <c r="O53" i="282"/>
  <c r="Q49" i="282"/>
  <c r="P49" i="282"/>
  <c r="O49" i="282"/>
  <c r="Q31" i="282"/>
  <c r="P31" i="282"/>
  <c r="O31" i="282"/>
  <c r="R12" i="282"/>
  <c r="Q12" i="282"/>
  <c r="P12" i="282"/>
  <c r="B12" i="282"/>
  <c r="B13" i="282" s="1"/>
  <c r="B14" i="282" s="1"/>
  <c r="B15" i="282" s="1"/>
  <c r="B16" i="282" s="1"/>
  <c r="B17" i="282" s="1"/>
  <c r="B18" i="282" s="1"/>
  <c r="B19" i="282" s="1"/>
  <c r="B20" i="282" s="1"/>
  <c r="B21" i="282" s="1"/>
  <c r="B22" i="282" s="1"/>
  <c r="B23" i="282" s="1"/>
  <c r="B24" i="282" s="1"/>
  <c r="B25" i="282" s="1"/>
  <c r="B26" i="282" s="1"/>
  <c r="B27" i="282" s="1"/>
  <c r="B28" i="282" s="1"/>
  <c r="B29" i="282" s="1"/>
  <c r="B30" i="282" s="1"/>
  <c r="B31" i="282" s="1"/>
  <c r="B32" i="282" s="1"/>
  <c r="B33" i="282" s="1"/>
  <c r="B34" i="282" s="1"/>
  <c r="B35" i="282" s="1"/>
  <c r="B36" i="282" s="1"/>
  <c r="B37" i="282" s="1"/>
  <c r="B38" i="282" s="1"/>
  <c r="B39" i="282" s="1"/>
  <c r="B40" i="282" s="1"/>
  <c r="B41" i="282" s="1"/>
  <c r="B42" i="282" s="1"/>
  <c r="B43" i="282" s="1"/>
  <c r="B44" i="282" s="1"/>
  <c r="B45" i="282" s="1"/>
  <c r="B46" i="282" s="1"/>
  <c r="B47" i="282" s="1"/>
  <c r="B48" i="282" s="1"/>
  <c r="B49" i="282" s="1"/>
  <c r="B50" i="282" s="1"/>
  <c r="B51" i="282" s="1"/>
  <c r="B52" i="282" s="1"/>
  <c r="R11" i="282"/>
  <c r="Q62" i="282" s="1"/>
  <c r="Q11" i="282"/>
  <c r="P11" i="282"/>
  <c r="O54" i="282" s="1"/>
  <c r="M5" i="282"/>
  <c r="L5" i="282"/>
  <c r="P62" i="282" l="1"/>
  <c r="L60" i="282"/>
  <c r="L59" i="282" s="1"/>
  <c r="M60" i="282"/>
  <c r="M59" i="282" s="1"/>
  <c r="L58" i="282"/>
  <c r="O62" i="282"/>
  <c r="P54" i="282"/>
  <c r="K60" i="282"/>
  <c r="K59" i="282" s="1"/>
  <c r="Q54" i="282"/>
  <c r="M67" i="281"/>
  <c r="L67" i="281"/>
  <c r="K67" i="281"/>
  <c r="M66" i="281"/>
  <c r="L66" i="281"/>
  <c r="K66" i="281"/>
  <c r="M65" i="281"/>
  <c r="L65" i="281"/>
  <c r="K65" i="281"/>
  <c r="M64" i="281"/>
  <c r="L64" i="281"/>
  <c r="K64" i="281"/>
  <c r="M63" i="281"/>
  <c r="L63" i="281"/>
  <c r="K63" i="281"/>
  <c r="M62" i="281"/>
  <c r="L62" i="281"/>
  <c r="K62" i="281"/>
  <c r="M61" i="281"/>
  <c r="L61" i="281"/>
  <c r="K61" i="281"/>
  <c r="Q60" i="281"/>
  <c r="P60" i="281"/>
  <c r="O60" i="281"/>
  <c r="M60" i="281"/>
  <c r="L60" i="281"/>
  <c r="K60" i="281"/>
  <c r="K57" i="281"/>
  <c r="M57" i="281" s="1"/>
  <c r="Q52" i="281"/>
  <c r="P52" i="281"/>
  <c r="O52" i="281"/>
  <c r="Q40" i="281"/>
  <c r="P40" i="281"/>
  <c r="O40" i="281"/>
  <c r="Q30" i="281"/>
  <c r="P30" i="281"/>
  <c r="O30" i="281"/>
  <c r="B12" i="281"/>
  <c r="B13" i="281" s="1"/>
  <c r="B14" i="281" s="1"/>
  <c r="B15" i="281" s="1"/>
  <c r="B16" i="281" s="1"/>
  <c r="B17" i="281" s="1"/>
  <c r="B18" i="281" s="1"/>
  <c r="B19" i="281" s="1"/>
  <c r="B20" i="281" s="1"/>
  <c r="B21" i="281" s="1"/>
  <c r="B22" i="281" s="1"/>
  <c r="B23" i="281" s="1"/>
  <c r="B24" i="281" s="1"/>
  <c r="B25" i="281" s="1"/>
  <c r="B26" i="281" s="1"/>
  <c r="B27" i="281" s="1"/>
  <c r="B28" i="281" s="1"/>
  <c r="B29" i="281" s="1"/>
  <c r="B30" i="281" s="1"/>
  <c r="B31" i="281" s="1"/>
  <c r="B32" i="281" s="1"/>
  <c r="B33" i="281" s="1"/>
  <c r="B34" i="281" s="1"/>
  <c r="B35" i="281" s="1"/>
  <c r="B36" i="281" s="1"/>
  <c r="B37" i="281" s="1"/>
  <c r="B38" i="281" s="1"/>
  <c r="B39" i="281" s="1"/>
  <c r="B40" i="281" s="1"/>
  <c r="B41" i="281" s="1"/>
  <c r="B42" i="281" s="1"/>
  <c r="B43" i="281" s="1"/>
  <c r="B44" i="281" s="1"/>
  <c r="B45" i="281" s="1"/>
  <c r="B46" i="281" s="1"/>
  <c r="B47" i="281" s="1"/>
  <c r="B48" i="281" s="1"/>
  <c r="B49" i="281" s="1"/>
  <c r="B50" i="281" s="1"/>
  <c r="B51" i="281" s="1"/>
  <c r="R11" i="281"/>
  <c r="Q61" i="281" s="1"/>
  <c r="Q11" i="281"/>
  <c r="P53" i="281" s="1"/>
  <c r="P11" i="281"/>
  <c r="K59" i="281" s="1"/>
  <c r="M5" i="281"/>
  <c r="L5" i="281"/>
  <c r="K58" i="281" l="1"/>
  <c r="Q53" i="281"/>
  <c r="L59" i="281"/>
  <c r="L58" i="281" s="1"/>
  <c r="M59" i="281"/>
  <c r="M58" i="281" s="1"/>
  <c r="L57" i="281"/>
  <c r="O61" i="281"/>
  <c r="P61" i="281"/>
  <c r="O53" i="281"/>
  <c r="M54" i="280"/>
  <c r="L54" i="280"/>
  <c r="K54" i="280"/>
  <c r="M53" i="280"/>
  <c r="L53" i="280"/>
  <c r="K53" i="280"/>
  <c r="M52" i="280"/>
  <c r="L52" i="280"/>
  <c r="K52" i="280"/>
  <c r="M51" i="280"/>
  <c r="L51" i="280"/>
  <c r="K51" i="280"/>
  <c r="M50" i="280"/>
  <c r="L50" i="280"/>
  <c r="K50" i="280"/>
  <c r="M49" i="280"/>
  <c r="L49" i="280"/>
  <c r="K49" i="280"/>
  <c r="M48" i="280"/>
  <c r="L48" i="280"/>
  <c r="K48" i="280"/>
  <c r="Q47" i="280"/>
  <c r="P47" i="280"/>
  <c r="O47" i="280"/>
  <c r="M47" i="280"/>
  <c r="L47" i="280"/>
  <c r="K47" i="280"/>
  <c r="Q41" i="280"/>
  <c r="P41" i="280"/>
  <c r="O41" i="280"/>
  <c r="Q29" i="280"/>
  <c r="P29" i="280"/>
  <c r="O29" i="280"/>
  <c r="R12" i="280"/>
  <c r="Q12" i="280"/>
  <c r="P12" i="280"/>
  <c r="B12" i="280"/>
  <c r="B13" i="280" s="1"/>
  <c r="B14" i="280" s="1"/>
  <c r="B15" i="280" s="1"/>
  <c r="B16" i="280" s="1"/>
  <c r="B17" i="280" s="1"/>
  <c r="B18" i="280" s="1"/>
  <c r="B19" i="280" s="1"/>
  <c r="B20" i="280" s="1"/>
  <c r="B21" i="280" s="1"/>
  <c r="B22" i="280" s="1"/>
  <c r="B23" i="280" s="1"/>
  <c r="B24" i="280" s="1"/>
  <c r="B25" i="280" s="1"/>
  <c r="B26" i="280" s="1"/>
  <c r="B27" i="280" s="1"/>
  <c r="B28" i="280" s="1"/>
  <c r="B29" i="280" s="1"/>
  <c r="B30" i="280" s="1"/>
  <c r="B31" i="280" s="1"/>
  <c r="B32" i="280" s="1"/>
  <c r="B33" i="280" s="1"/>
  <c r="B34" i="280" s="1"/>
  <c r="B35" i="280" s="1"/>
  <c r="B36" i="280" s="1"/>
  <c r="B37" i="280" s="1"/>
  <c r="B38" i="280" s="1"/>
  <c r="B39" i="280" s="1"/>
  <c r="B40" i="280" s="1"/>
  <c r="B41" i="280" s="1"/>
  <c r="B42" i="280" s="1"/>
  <c r="B43" i="280" s="1"/>
  <c r="B44" i="280" s="1"/>
  <c r="R11" i="280"/>
  <c r="Q11" i="280"/>
  <c r="P48" i="280" s="1"/>
  <c r="P11" i="280"/>
  <c r="K46" i="280" s="1"/>
  <c r="M5" i="280"/>
  <c r="L5" i="280"/>
  <c r="K45" i="280" l="1"/>
  <c r="Q48" i="280"/>
  <c r="M46" i="280"/>
  <c r="M45" i="280" s="1"/>
  <c r="L46" i="280"/>
  <c r="L45" i="280" s="1"/>
  <c r="O48" i="280"/>
  <c r="M50" i="279"/>
  <c r="L50" i="279"/>
  <c r="K50" i="279"/>
  <c r="M49" i="279"/>
  <c r="L49" i="279"/>
  <c r="K49" i="279"/>
  <c r="M48" i="279"/>
  <c r="L48" i="279"/>
  <c r="K48" i="279"/>
  <c r="M47" i="279"/>
  <c r="L47" i="279"/>
  <c r="K47" i="279"/>
  <c r="M46" i="279"/>
  <c r="L46" i="279"/>
  <c r="K46" i="279"/>
  <c r="M45" i="279"/>
  <c r="L45" i="279"/>
  <c r="K45" i="279"/>
  <c r="M44" i="279"/>
  <c r="L44" i="279"/>
  <c r="K44" i="279"/>
  <c r="Q43" i="279"/>
  <c r="P43" i="279"/>
  <c r="O43" i="279"/>
  <c r="M43" i="279"/>
  <c r="L43" i="279"/>
  <c r="K43" i="279"/>
  <c r="Q38" i="279"/>
  <c r="P38" i="279"/>
  <c r="O38" i="279"/>
  <c r="Q23" i="279"/>
  <c r="P23" i="279"/>
  <c r="O23" i="279"/>
  <c r="B13" i="279"/>
  <c r="B14" i="279" s="1"/>
  <c r="B15" i="279" s="1"/>
  <c r="B16" i="279" s="1"/>
  <c r="B17" i="279" s="1"/>
  <c r="B18" i="279" s="1"/>
  <c r="B19" i="279" s="1"/>
  <c r="B20" i="279" s="1"/>
  <c r="B21" i="279" s="1"/>
  <c r="B22" i="279" s="1"/>
  <c r="B23" i="279" s="1"/>
  <c r="B24" i="279" s="1"/>
  <c r="B25" i="279" s="1"/>
  <c r="B26" i="279" s="1"/>
  <c r="B27" i="279" s="1"/>
  <c r="B28" i="279" s="1"/>
  <c r="B29" i="279" s="1"/>
  <c r="B30" i="279" s="1"/>
  <c r="B31" i="279" s="1"/>
  <c r="B32" i="279" s="1"/>
  <c r="B33" i="279" s="1"/>
  <c r="B34" i="279" s="1"/>
  <c r="B35" i="279" s="1"/>
  <c r="B36" i="279" s="1"/>
  <c r="B37" i="279" s="1"/>
  <c r="B38" i="279" s="1"/>
  <c r="B39" i="279" s="1"/>
  <c r="B40" i="279" s="1"/>
  <c r="R12" i="279"/>
  <c r="Q12" i="279"/>
  <c r="P12" i="279"/>
  <c r="B12" i="279"/>
  <c r="R11" i="279"/>
  <c r="Q11" i="279"/>
  <c r="P11" i="279"/>
  <c r="K42" i="279" s="1"/>
  <c r="M5" i="279"/>
  <c r="L5" i="279"/>
  <c r="P44" i="279" l="1"/>
  <c r="Q44" i="279"/>
  <c r="K41" i="279"/>
  <c r="L42" i="279"/>
  <c r="L41" i="279" s="1"/>
  <c r="M42" i="279"/>
  <c r="M41" i="279" s="1"/>
  <c r="O44" i="279"/>
  <c r="M75" i="278"/>
  <c r="L75" i="278"/>
  <c r="K75" i="278"/>
  <c r="M74" i="278"/>
  <c r="L74" i="278"/>
  <c r="K74" i="278"/>
  <c r="M73" i="278"/>
  <c r="L73" i="278"/>
  <c r="K73" i="278"/>
  <c r="M72" i="278"/>
  <c r="L72" i="278"/>
  <c r="K72" i="278"/>
  <c r="M71" i="278"/>
  <c r="L71" i="278"/>
  <c r="K71" i="278"/>
  <c r="M70" i="278"/>
  <c r="L70" i="278"/>
  <c r="K70" i="278"/>
  <c r="M69" i="278"/>
  <c r="L69" i="278"/>
  <c r="K69" i="278"/>
  <c r="Q68" i="278"/>
  <c r="P68" i="278"/>
  <c r="O68" i="278"/>
  <c r="M68" i="278"/>
  <c r="L68" i="278"/>
  <c r="K68" i="278"/>
  <c r="K65" i="278"/>
  <c r="M65" i="278" s="1"/>
  <c r="Q60" i="278"/>
  <c r="P60" i="278"/>
  <c r="O60" i="278"/>
  <c r="Q57" i="278"/>
  <c r="P57" i="278"/>
  <c r="O57" i="278"/>
  <c r="Q51" i="278"/>
  <c r="P51" i="278"/>
  <c r="O51" i="278"/>
  <c r="Q37" i="278"/>
  <c r="P37" i="278"/>
  <c r="O37" i="278"/>
  <c r="Q24" i="278"/>
  <c r="P24" i="278"/>
  <c r="O24" i="278"/>
  <c r="R17" i="278"/>
  <c r="Q17" i="278"/>
  <c r="P17" i="278"/>
  <c r="R16" i="278"/>
  <c r="Q16" i="278"/>
  <c r="P16" i="278"/>
  <c r="R15" i="278"/>
  <c r="Q15" i="278"/>
  <c r="P15" i="278"/>
  <c r="R14" i="278"/>
  <c r="Q14" i="278"/>
  <c r="P14" i="278"/>
  <c r="R13" i="278"/>
  <c r="Q13" i="278"/>
  <c r="P13" i="278"/>
  <c r="R12" i="278"/>
  <c r="Q12" i="278"/>
  <c r="P12" i="278"/>
  <c r="B12" i="278"/>
  <c r="B13" i="278" s="1"/>
  <c r="B14" i="278" s="1"/>
  <c r="B15" i="278" s="1"/>
  <c r="B16" i="278" s="1"/>
  <c r="B17" i="278" s="1"/>
  <c r="B18" i="278" s="1"/>
  <c r="B19" i="278" s="1"/>
  <c r="B20" i="278" s="1"/>
  <c r="B21" i="278" s="1"/>
  <c r="B22" i="278" s="1"/>
  <c r="B23" i="278" s="1"/>
  <c r="B24" i="278" s="1"/>
  <c r="B25" i="278" s="1"/>
  <c r="B26" i="278" s="1"/>
  <c r="B27" i="278" s="1"/>
  <c r="B28" i="278" s="1"/>
  <c r="B29" i="278" s="1"/>
  <c r="B30" i="278" s="1"/>
  <c r="B31" i="278" s="1"/>
  <c r="B32" i="278" s="1"/>
  <c r="B33" i="278" s="1"/>
  <c r="B34" i="278" s="1"/>
  <c r="B35" i="278" s="1"/>
  <c r="B36" i="278" s="1"/>
  <c r="B37" i="278" s="1"/>
  <c r="B38" i="278" s="1"/>
  <c r="B39" i="278" s="1"/>
  <c r="B40" i="278" s="1"/>
  <c r="B41" i="278" s="1"/>
  <c r="B42" i="278" s="1"/>
  <c r="B43" i="278" s="1"/>
  <c r="B44" i="278" s="1"/>
  <c r="B45" i="278" s="1"/>
  <c r="B46" i="278" s="1"/>
  <c r="B47" i="278" s="1"/>
  <c r="B48" i="278" s="1"/>
  <c r="B49" i="278" s="1"/>
  <c r="B50" i="278" s="1"/>
  <c r="B51" i="278" s="1"/>
  <c r="B52" i="278" s="1"/>
  <c r="B53" i="278" s="1"/>
  <c r="B54" i="278" s="1"/>
  <c r="B55" i="278" s="1"/>
  <c r="B56" i="278" s="1"/>
  <c r="B57" i="278" s="1"/>
  <c r="B58" i="278" s="1"/>
  <c r="B59" i="278" s="1"/>
  <c r="R11" i="278"/>
  <c r="Q11" i="278"/>
  <c r="P11" i="278"/>
  <c r="M5" i="278"/>
  <c r="L5" i="278"/>
  <c r="Q69" i="278" l="1"/>
  <c r="P61" i="278"/>
  <c r="P69" i="278"/>
  <c r="O61" i="278"/>
  <c r="O69" i="278"/>
  <c r="Q61" i="278"/>
  <c r="L67" i="278"/>
  <c r="L66" i="278" s="1"/>
  <c r="M67" i="278"/>
  <c r="M66" i="278" s="1"/>
  <c r="L65" i="278"/>
  <c r="K67" i="278"/>
  <c r="K66" i="278" s="1"/>
  <c r="M85" i="277" l="1"/>
  <c r="L85" i="277"/>
  <c r="K85" i="277"/>
  <c r="M84" i="277"/>
  <c r="L84" i="277"/>
  <c r="K84" i="277"/>
  <c r="M83" i="277"/>
  <c r="L83" i="277"/>
  <c r="K83" i="277"/>
  <c r="M82" i="277"/>
  <c r="L82" i="277"/>
  <c r="K82" i="277"/>
  <c r="M81" i="277"/>
  <c r="L81" i="277"/>
  <c r="K81" i="277"/>
  <c r="M80" i="277"/>
  <c r="L80" i="277"/>
  <c r="K80" i="277"/>
  <c r="M79" i="277"/>
  <c r="L79" i="277"/>
  <c r="K79" i="277"/>
  <c r="Q78" i="277"/>
  <c r="P78" i="277"/>
  <c r="O78" i="277"/>
  <c r="M78" i="277"/>
  <c r="L78" i="277"/>
  <c r="K78" i="277"/>
  <c r="K75" i="277"/>
  <c r="M75" i="277" s="1"/>
  <c r="Q70" i="277"/>
  <c r="P70" i="277"/>
  <c r="O70" i="277"/>
  <c r="Q66" i="277"/>
  <c r="P66" i="277"/>
  <c r="O66" i="277"/>
  <c r="Q36" i="277"/>
  <c r="P36" i="277"/>
  <c r="O36" i="277"/>
  <c r="R20" i="277"/>
  <c r="Q20" i="277"/>
  <c r="P20" i="277"/>
  <c r="R19" i="277"/>
  <c r="Q19" i="277"/>
  <c r="P19" i="277"/>
  <c r="R18" i="277"/>
  <c r="Q18" i="277"/>
  <c r="P18" i="277"/>
  <c r="R17" i="277"/>
  <c r="Q17" i="277"/>
  <c r="P17" i="277"/>
  <c r="R16" i="277"/>
  <c r="Q16" i="277"/>
  <c r="P16" i="277"/>
  <c r="R15" i="277"/>
  <c r="Q15" i="277"/>
  <c r="P15" i="277"/>
  <c r="R14" i="277"/>
  <c r="Q14" i="277"/>
  <c r="P14" i="277"/>
  <c r="R13" i="277"/>
  <c r="Q13" i="277"/>
  <c r="P13" i="277"/>
  <c r="R12" i="277"/>
  <c r="Q12" i="277"/>
  <c r="P12" i="277"/>
  <c r="B12" i="277"/>
  <c r="B13" i="277" s="1"/>
  <c r="B14" i="277" s="1"/>
  <c r="B15" i="277" s="1"/>
  <c r="B16" i="277" s="1"/>
  <c r="B17" i="277" s="1"/>
  <c r="B18" i="277" s="1"/>
  <c r="B19" i="277" s="1"/>
  <c r="B20" i="277" s="1"/>
  <c r="B21" i="277" s="1"/>
  <c r="B22" i="277" s="1"/>
  <c r="B23" i="277" s="1"/>
  <c r="B24" i="277" s="1"/>
  <c r="B25" i="277" s="1"/>
  <c r="B26" i="277" s="1"/>
  <c r="B27" i="277" s="1"/>
  <c r="B28" i="277" s="1"/>
  <c r="B29" i="277" s="1"/>
  <c r="B30" i="277" s="1"/>
  <c r="B31" i="277" s="1"/>
  <c r="B32" i="277" s="1"/>
  <c r="B33" i="277" s="1"/>
  <c r="B34" i="277" s="1"/>
  <c r="B35" i="277" s="1"/>
  <c r="B36" i="277" s="1"/>
  <c r="B37" i="277" s="1"/>
  <c r="B38" i="277" s="1"/>
  <c r="B39" i="277" s="1"/>
  <c r="B40" i="277" s="1"/>
  <c r="B41" i="277" s="1"/>
  <c r="B42" i="277" s="1"/>
  <c r="B43" i="277" s="1"/>
  <c r="B44" i="277" s="1"/>
  <c r="B45" i="277" s="1"/>
  <c r="B46" i="277" s="1"/>
  <c r="B47" i="277" s="1"/>
  <c r="B48" i="277" s="1"/>
  <c r="B49" i="277" s="1"/>
  <c r="B50" i="277" s="1"/>
  <c r="B51" i="277" s="1"/>
  <c r="B52" i="277" s="1"/>
  <c r="B53" i="277" s="1"/>
  <c r="B54" i="277" s="1"/>
  <c r="B55" i="277" s="1"/>
  <c r="B56" i="277" s="1"/>
  <c r="B57" i="277" s="1"/>
  <c r="B58" i="277" s="1"/>
  <c r="B59" i="277" s="1"/>
  <c r="B60" i="277" s="1"/>
  <c r="B61" i="277" s="1"/>
  <c r="B62" i="277" s="1"/>
  <c r="B63" i="277" s="1"/>
  <c r="B64" i="277" s="1"/>
  <c r="B65" i="277" s="1"/>
  <c r="B66" i="277" s="1"/>
  <c r="B67" i="277" s="1"/>
  <c r="B68" i="277" s="1"/>
  <c r="B69" i="277" s="1"/>
  <c r="R11" i="277"/>
  <c r="Q11" i="277"/>
  <c r="P11" i="277"/>
  <c r="M5" i="277"/>
  <c r="L5" i="277"/>
  <c r="P79" i="277" l="1"/>
  <c r="Q79" i="277"/>
  <c r="P71" i="277"/>
  <c r="O71" i="277"/>
  <c r="K77" i="277"/>
  <c r="K76" i="277" s="1"/>
  <c r="L77" i="277"/>
  <c r="L76" i="277" s="1"/>
  <c r="M77" i="277"/>
  <c r="M76" i="277" s="1"/>
  <c r="Q71" i="277"/>
  <c r="L75" i="277"/>
  <c r="O79" i="277"/>
  <c r="M88" i="276" l="1"/>
  <c r="L88" i="276"/>
  <c r="K88" i="276"/>
  <c r="M87" i="276"/>
  <c r="L87" i="276"/>
  <c r="K87" i="276"/>
  <c r="M86" i="276"/>
  <c r="L86" i="276"/>
  <c r="K86" i="276"/>
  <c r="M85" i="276"/>
  <c r="L85" i="276"/>
  <c r="K85" i="276"/>
  <c r="M84" i="276"/>
  <c r="L84" i="276"/>
  <c r="K84" i="276"/>
  <c r="M83" i="276"/>
  <c r="L83" i="276"/>
  <c r="K83" i="276"/>
  <c r="M82" i="276"/>
  <c r="L82" i="276"/>
  <c r="K82" i="276"/>
  <c r="Q81" i="276"/>
  <c r="P81" i="276"/>
  <c r="O81" i="276"/>
  <c r="M81" i="276"/>
  <c r="L81" i="276"/>
  <c r="K81" i="276"/>
  <c r="K78" i="276"/>
  <c r="L78" i="276" s="1"/>
  <c r="Q73" i="276"/>
  <c r="P73" i="276"/>
  <c r="O73" i="276"/>
  <c r="Q69" i="276"/>
  <c r="P69" i="276"/>
  <c r="O69" i="276"/>
  <c r="Q58" i="276"/>
  <c r="P58" i="276"/>
  <c r="O58" i="276"/>
  <c r="Q36" i="276"/>
  <c r="P36" i="276"/>
  <c r="O36" i="276"/>
  <c r="Q26" i="276"/>
  <c r="P26" i="276"/>
  <c r="O26" i="276"/>
  <c r="R21" i="276"/>
  <c r="Q21" i="276"/>
  <c r="P21" i="276"/>
  <c r="R20" i="276"/>
  <c r="Q20" i="276"/>
  <c r="P20" i="276"/>
  <c r="R19" i="276"/>
  <c r="Q19" i="276"/>
  <c r="P19" i="276"/>
  <c r="R18" i="276"/>
  <c r="Q18" i="276"/>
  <c r="P18" i="276"/>
  <c r="R17" i="276"/>
  <c r="Q17" i="276"/>
  <c r="P17" i="276"/>
  <c r="R16" i="276"/>
  <c r="Q16" i="276"/>
  <c r="P16" i="276"/>
  <c r="R15" i="276"/>
  <c r="Q15" i="276"/>
  <c r="P15" i="276"/>
  <c r="R14" i="276"/>
  <c r="Q14" i="276"/>
  <c r="P14" i="276"/>
  <c r="R13" i="276"/>
  <c r="Q13" i="276"/>
  <c r="P13" i="276"/>
  <c r="R12" i="276"/>
  <c r="Q12" i="276"/>
  <c r="P12" i="276"/>
  <c r="B12" i="276"/>
  <c r="B13" i="276" s="1"/>
  <c r="B14" i="276" s="1"/>
  <c r="B15" i="276" s="1"/>
  <c r="B16" i="276" s="1"/>
  <c r="B17" i="276" s="1"/>
  <c r="B18" i="276" s="1"/>
  <c r="B19" i="276" s="1"/>
  <c r="B20" i="276" s="1"/>
  <c r="B21" i="276" s="1"/>
  <c r="B22" i="276" s="1"/>
  <c r="B23" i="276" s="1"/>
  <c r="B24" i="276" s="1"/>
  <c r="B25" i="276" s="1"/>
  <c r="B26" i="276" s="1"/>
  <c r="B27" i="276" s="1"/>
  <c r="B28" i="276" s="1"/>
  <c r="B29" i="276" s="1"/>
  <c r="B30" i="276" s="1"/>
  <c r="B31" i="276" s="1"/>
  <c r="B32" i="276" s="1"/>
  <c r="B33" i="276" s="1"/>
  <c r="B34" i="276" s="1"/>
  <c r="B35" i="276" s="1"/>
  <c r="B36" i="276" s="1"/>
  <c r="B37" i="276" s="1"/>
  <c r="B38" i="276" s="1"/>
  <c r="B39" i="276" s="1"/>
  <c r="B40" i="276" s="1"/>
  <c r="B41" i="276" s="1"/>
  <c r="B42" i="276" s="1"/>
  <c r="B43" i="276" s="1"/>
  <c r="B44" i="276" s="1"/>
  <c r="B45" i="276" s="1"/>
  <c r="B46" i="276" s="1"/>
  <c r="B47" i="276" s="1"/>
  <c r="B48" i="276" s="1"/>
  <c r="B49" i="276" s="1"/>
  <c r="B50" i="276" s="1"/>
  <c r="B51" i="276" s="1"/>
  <c r="B52" i="276" s="1"/>
  <c r="B53" i="276" s="1"/>
  <c r="B54" i="276" s="1"/>
  <c r="B55" i="276" s="1"/>
  <c r="B56" i="276" s="1"/>
  <c r="B57" i="276" s="1"/>
  <c r="B58" i="276" s="1"/>
  <c r="B59" i="276" s="1"/>
  <c r="B60" i="276" s="1"/>
  <c r="B61" i="276" s="1"/>
  <c r="B62" i="276" s="1"/>
  <c r="B63" i="276" s="1"/>
  <c r="B64" i="276" s="1"/>
  <c r="B65" i="276" s="1"/>
  <c r="B66" i="276" s="1"/>
  <c r="B67" i="276" s="1"/>
  <c r="B68" i="276" s="1"/>
  <c r="B69" i="276" s="1"/>
  <c r="B70" i="276" s="1"/>
  <c r="B71" i="276" s="1"/>
  <c r="B72" i="276" s="1"/>
  <c r="R11" i="276"/>
  <c r="Q11" i="276"/>
  <c r="P11" i="276"/>
  <c r="M5" i="276"/>
  <c r="L5" i="276"/>
  <c r="M80" i="276" l="1"/>
  <c r="M79" i="276" s="1"/>
  <c r="P82" i="276"/>
  <c r="O74" i="276"/>
  <c r="Q74" i="276"/>
  <c r="Q82" i="276"/>
  <c r="P74" i="276"/>
  <c r="K80" i="276"/>
  <c r="K79" i="276" s="1"/>
  <c r="L80" i="276"/>
  <c r="L79" i="276" s="1"/>
  <c r="M78" i="276"/>
  <c r="O82" i="276"/>
  <c r="M94" i="275"/>
  <c r="L94" i="275"/>
  <c r="K94" i="275"/>
  <c r="M93" i="275"/>
  <c r="L93" i="275"/>
  <c r="K93" i="275"/>
  <c r="M92" i="275"/>
  <c r="L92" i="275"/>
  <c r="K92" i="275"/>
  <c r="M91" i="275"/>
  <c r="L91" i="275"/>
  <c r="K91" i="275"/>
  <c r="M90" i="275"/>
  <c r="L90" i="275"/>
  <c r="K90" i="275"/>
  <c r="M89" i="275"/>
  <c r="L89" i="275"/>
  <c r="K89" i="275"/>
  <c r="M88" i="275"/>
  <c r="L88" i="275"/>
  <c r="K88" i="275"/>
  <c r="Q87" i="275"/>
  <c r="P87" i="275"/>
  <c r="O87" i="275"/>
  <c r="M87" i="275"/>
  <c r="L87" i="275"/>
  <c r="K87" i="275"/>
  <c r="K84" i="275"/>
  <c r="M84" i="275" s="1"/>
  <c r="Q79" i="275"/>
  <c r="P79" i="275"/>
  <c r="O79" i="275"/>
  <c r="Q75" i="275"/>
  <c r="P75" i="275"/>
  <c r="O75" i="275"/>
  <c r="Q62" i="275"/>
  <c r="P62" i="275"/>
  <c r="O62" i="275"/>
  <c r="Q42" i="275"/>
  <c r="P42" i="275"/>
  <c r="O42" i="275"/>
  <c r="Q26" i="275"/>
  <c r="P26" i="275"/>
  <c r="O26" i="275"/>
  <c r="R21" i="275"/>
  <c r="Q21" i="275"/>
  <c r="P21" i="275"/>
  <c r="R20" i="275"/>
  <c r="Q20" i="275"/>
  <c r="P20" i="275"/>
  <c r="R19" i="275"/>
  <c r="Q19" i="275"/>
  <c r="P19" i="275"/>
  <c r="R18" i="275"/>
  <c r="Q18" i="275"/>
  <c r="P18" i="275"/>
  <c r="R17" i="275"/>
  <c r="Q17" i="275"/>
  <c r="P17" i="275"/>
  <c r="R16" i="275"/>
  <c r="Q16" i="275"/>
  <c r="P16" i="275"/>
  <c r="R15" i="275"/>
  <c r="Q15" i="275"/>
  <c r="P15" i="275"/>
  <c r="R14" i="275"/>
  <c r="Q14" i="275"/>
  <c r="P14" i="275"/>
  <c r="R13" i="275"/>
  <c r="Q13" i="275"/>
  <c r="P13" i="275"/>
  <c r="R12" i="275"/>
  <c r="Q12" i="275"/>
  <c r="P12" i="275"/>
  <c r="B12" i="275"/>
  <c r="B13" i="275" s="1"/>
  <c r="B14" i="275" s="1"/>
  <c r="B15" i="275" s="1"/>
  <c r="B16" i="275" s="1"/>
  <c r="B17" i="275" s="1"/>
  <c r="B18" i="275" s="1"/>
  <c r="B19" i="275" s="1"/>
  <c r="B20" i="275" s="1"/>
  <c r="B21" i="275" s="1"/>
  <c r="B22" i="275" s="1"/>
  <c r="B23" i="275" s="1"/>
  <c r="B24" i="275" s="1"/>
  <c r="B25" i="275" s="1"/>
  <c r="B26" i="275" s="1"/>
  <c r="B27" i="275" s="1"/>
  <c r="B28" i="275" s="1"/>
  <c r="B29" i="275" s="1"/>
  <c r="B30" i="275" s="1"/>
  <c r="B31" i="275" s="1"/>
  <c r="B32" i="275" s="1"/>
  <c r="B33" i="275" s="1"/>
  <c r="B34" i="275" s="1"/>
  <c r="B35" i="275" s="1"/>
  <c r="B36" i="275" s="1"/>
  <c r="B37" i="275" s="1"/>
  <c r="B38" i="275" s="1"/>
  <c r="B39" i="275" s="1"/>
  <c r="B40" i="275" s="1"/>
  <c r="B41" i="275" s="1"/>
  <c r="B42" i="275" s="1"/>
  <c r="B43" i="275" s="1"/>
  <c r="B44" i="275" s="1"/>
  <c r="B45" i="275" s="1"/>
  <c r="B46" i="275" s="1"/>
  <c r="B47" i="275" s="1"/>
  <c r="B48" i="275" s="1"/>
  <c r="B49" i="275" s="1"/>
  <c r="B50" i="275" s="1"/>
  <c r="B51" i="275" s="1"/>
  <c r="B52" i="275" s="1"/>
  <c r="B53" i="275" s="1"/>
  <c r="B54" i="275" s="1"/>
  <c r="B55" i="275" s="1"/>
  <c r="B56" i="275" s="1"/>
  <c r="B57" i="275" s="1"/>
  <c r="B58" i="275" s="1"/>
  <c r="B59" i="275" s="1"/>
  <c r="B60" i="275" s="1"/>
  <c r="B61" i="275" s="1"/>
  <c r="B62" i="275" s="1"/>
  <c r="B63" i="275" s="1"/>
  <c r="B64" i="275" s="1"/>
  <c r="B65" i="275" s="1"/>
  <c r="B66" i="275" s="1"/>
  <c r="B67" i="275" s="1"/>
  <c r="B68" i="275" s="1"/>
  <c r="B69" i="275" s="1"/>
  <c r="B70" i="275" s="1"/>
  <c r="B71" i="275" s="1"/>
  <c r="B72" i="275" s="1"/>
  <c r="B73" i="275" s="1"/>
  <c r="B74" i="275" s="1"/>
  <c r="B75" i="275" s="1"/>
  <c r="B76" i="275" s="1"/>
  <c r="B77" i="275" s="1"/>
  <c r="B78" i="275" s="1"/>
  <c r="R11" i="275"/>
  <c r="Q11" i="275"/>
  <c r="P11" i="275"/>
  <c r="M5" i="275"/>
  <c r="L5" i="275"/>
  <c r="K86" i="275" l="1"/>
  <c r="K85" i="275" s="1"/>
  <c r="P80" i="275"/>
  <c r="Q88" i="275"/>
  <c r="Q80" i="275"/>
  <c r="L86" i="275"/>
  <c r="L85" i="275" s="1"/>
  <c r="M86" i="275"/>
  <c r="M85" i="275" s="1"/>
  <c r="L84" i="275"/>
  <c r="O88" i="275"/>
  <c r="P88" i="275"/>
  <c r="O80" i="275"/>
  <c r="M86" i="274"/>
  <c r="L86" i="274"/>
  <c r="K86" i="274"/>
  <c r="M85" i="274"/>
  <c r="L85" i="274"/>
  <c r="K85" i="274"/>
  <c r="M84" i="274"/>
  <c r="L84" i="274"/>
  <c r="K84" i="274"/>
  <c r="M83" i="274"/>
  <c r="L83" i="274"/>
  <c r="K83" i="274"/>
  <c r="M82" i="274"/>
  <c r="L82" i="274"/>
  <c r="K82" i="274"/>
  <c r="M81" i="274"/>
  <c r="L81" i="274"/>
  <c r="K81" i="274"/>
  <c r="M80" i="274"/>
  <c r="L80" i="274"/>
  <c r="K80" i="274"/>
  <c r="Q79" i="274"/>
  <c r="P79" i="274"/>
  <c r="O79" i="274"/>
  <c r="M79" i="274"/>
  <c r="L79" i="274"/>
  <c r="K79" i="274"/>
  <c r="K76" i="274"/>
  <c r="M76" i="274" s="1"/>
  <c r="Q71" i="274"/>
  <c r="P71" i="274"/>
  <c r="O71" i="274"/>
  <c r="Q58" i="274"/>
  <c r="P58" i="274"/>
  <c r="O58" i="274"/>
  <c r="Q39" i="274"/>
  <c r="P39" i="274"/>
  <c r="O39" i="274"/>
  <c r="R22" i="274"/>
  <c r="Q22" i="274"/>
  <c r="P22" i="274"/>
  <c r="R21" i="274"/>
  <c r="Q21" i="274"/>
  <c r="P21" i="274"/>
  <c r="R20" i="274"/>
  <c r="Q20" i="274"/>
  <c r="P20" i="274"/>
  <c r="R19" i="274"/>
  <c r="Q19" i="274"/>
  <c r="P19" i="274"/>
  <c r="R18" i="274"/>
  <c r="Q18" i="274"/>
  <c r="P18" i="274"/>
  <c r="R17" i="274"/>
  <c r="Q17" i="274"/>
  <c r="P17" i="274"/>
  <c r="R16" i="274"/>
  <c r="Q16" i="274"/>
  <c r="P16" i="274"/>
  <c r="R15" i="274"/>
  <c r="Q15" i="274"/>
  <c r="P15" i="274"/>
  <c r="R14" i="274"/>
  <c r="Q14" i="274"/>
  <c r="P14" i="274"/>
  <c r="R13" i="274"/>
  <c r="Q13" i="274"/>
  <c r="P13" i="274"/>
  <c r="R12" i="274"/>
  <c r="Q12" i="274"/>
  <c r="P12" i="274"/>
  <c r="B12" i="274"/>
  <c r="B13" i="274" s="1"/>
  <c r="B14" i="274" s="1"/>
  <c r="B15" i="274" s="1"/>
  <c r="B16" i="274" s="1"/>
  <c r="B17" i="274" s="1"/>
  <c r="B18" i="274" s="1"/>
  <c r="B19" i="274" s="1"/>
  <c r="B20" i="274" s="1"/>
  <c r="B21" i="274" s="1"/>
  <c r="B22" i="274" s="1"/>
  <c r="B23" i="274" s="1"/>
  <c r="B24" i="274" s="1"/>
  <c r="B25" i="274" s="1"/>
  <c r="B26" i="274" s="1"/>
  <c r="B27" i="274" s="1"/>
  <c r="B28" i="274" s="1"/>
  <c r="B29" i="274" s="1"/>
  <c r="B30" i="274" s="1"/>
  <c r="B31" i="274" s="1"/>
  <c r="B32" i="274" s="1"/>
  <c r="B33" i="274" s="1"/>
  <c r="B34" i="274" s="1"/>
  <c r="B35" i="274" s="1"/>
  <c r="B36" i="274" s="1"/>
  <c r="B37" i="274" s="1"/>
  <c r="B38" i="274" s="1"/>
  <c r="B39" i="274" s="1"/>
  <c r="B40" i="274" s="1"/>
  <c r="B41" i="274" s="1"/>
  <c r="B42" i="274" s="1"/>
  <c r="B43" i="274" s="1"/>
  <c r="B44" i="274" s="1"/>
  <c r="B45" i="274" s="1"/>
  <c r="B46" i="274" s="1"/>
  <c r="B47" i="274" s="1"/>
  <c r="B48" i="274" s="1"/>
  <c r="B49" i="274" s="1"/>
  <c r="B50" i="274" s="1"/>
  <c r="B51" i="274" s="1"/>
  <c r="B52" i="274" s="1"/>
  <c r="B53" i="274" s="1"/>
  <c r="B54" i="274" s="1"/>
  <c r="B55" i="274" s="1"/>
  <c r="B56" i="274" s="1"/>
  <c r="B57" i="274" s="1"/>
  <c r="B58" i="274" s="1"/>
  <c r="B59" i="274" s="1"/>
  <c r="B60" i="274" s="1"/>
  <c r="B61" i="274" s="1"/>
  <c r="B62" i="274" s="1"/>
  <c r="B63" i="274" s="1"/>
  <c r="B64" i="274" s="1"/>
  <c r="B65" i="274" s="1"/>
  <c r="B66" i="274" s="1"/>
  <c r="B67" i="274" s="1"/>
  <c r="B68" i="274" s="1"/>
  <c r="B69" i="274" s="1"/>
  <c r="B70" i="274" s="1"/>
  <c r="R11" i="274"/>
  <c r="Q11" i="274"/>
  <c r="P11" i="274"/>
  <c r="M5" i="274"/>
  <c r="L5" i="274"/>
  <c r="M78" i="274" l="1"/>
  <c r="M77" i="274" s="1"/>
  <c r="K78" i="274"/>
  <c r="K77" i="274" s="1"/>
  <c r="P72" i="274"/>
  <c r="Q80" i="274"/>
  <c r="Q72" i="274"/>
  <c r="L78" i="274"/>
  <c r="L77" i="274" s="1"/>
  <c r="O43" i="274"/>
  <c r="L76" i="274"/>
  <c r="P43" i="274"/>
  <c r="O80" i="274"/>
  <c r="Q43" i="274"/>
  <c r="P80" i="274"/>
  <c r="O72" i="274"/>
  <c r="M75" i="273"/>
  <c r="L75" i="273"/>
  <c r="K75" i="273"/>
  <c r="M74" i="273"/>
  <c r="L74" i="273"/>
  <c r="K74" i="273"/>
  <c r="M73" i="273"/>
  <c r="L73" i="273"/>
  <c r="K73" i="273"/>
  <c r="M72" i="273"/>
  <c r="L72" i="273"/>
  <c r="K72" i="273"/>
  <c r="M71" i="273"/>
  <c r="L71" i="273"/>
  <c r="K71" i="273"/>
  <c r="M70" i="273"/>
  <c r="L70" i="273"/>
  <c r="K70" i="273"/>
  <c r="M69" i="273"/>
  <c r="L69" i="273"/>
  <c r="K69" i="273"/>
  <c r="Q68" i="273"/>
  <c r="P68" i="273"/>
  <c r="O68" i="273"/>
  <c r="M68" i="273"/>
  <c r="L68" i="273"/>
  <c r="K68" i="273"/>
  <c r="K65" i="273"/>
  <c r="M65" i="273" s="1"/>
  <c r="Q60" i="273"/>
  <c r="P60" i="273"/>
  <c r="O60" i="273"/>
  <c r="Q51" i="273"/>
  <c r="P51" i="273"/>
  <c r="O51" i="273"/>
  <c r="Q34" i="273"/>
  <c r="P34" i="273"/>
  <c r="O34" i="273"/>
  <c r="Q22" i="273"/>
  <c r="P22" i="273"/>
  <c r="O22" i="273"/>
  <c r="R16" i="273"/>
  <c r="Q16" i="273"/>
  <c r="P16" i="273"/>
  <c r="R15" i="273"/>
  <c r="Q15" i="273"/>
  <c r="P15" i="273"/>
  <c r="R14" i="273"/>
  <c r="Q14" i="273"/>
  <c r="P14" i="273"/>
  <c r="R13" i="273"/>
  <c r="Q13" i="273"/>
  <c r="P13" i="273"/>
  <c r="R12" i="273"/>
  <c r="Q12" i="273"/>
  <c r="P12" i="273"/>
  <c r="B12" i="273"/>
  <c r="B13" i="273" s="1"/>
  <c r="B14" i="273" s="1"/>
  <c r="B15" i="273" s="1"/>
  <c r="B16" i="273" s="1"/>
  <c r="B17" i="273" s="1"/>
  <c r="B18" i="273" s="1"/>
  <c r="B19" i="273" s="1"/>
  <c r="B20" i="273" s="1"/>
  <c r="B21" i="273" s="1"/>
  <c r="B22" i="273" s="1"/>
  <c r="B23" i="273" s="1"/>
  <c r="B24" i="273" s="1"/>
  <c r="B25" i="273" s="1"/>
  <c r="B26" i="273" s="1"/>
  <c r="B27" i="273" s="1"/>
  <c r="B28" i="273" s="1"/>
  <c r="B29" i="273" s="1"/>
  <c r="B30" i="273" s="1"/>
  <c r="B31" i="273" s="1"/>
  <c r="B32" i="273" s="1"/>
  <c r="B33" i="273" s="1"/>
  <c r="B34" i="273" s="1"/>
  <c r="B35" i="273" s="1"/>
  <c r="B36" i="273" s="1"/>
  <c r="B37" i="273" s="1"/>
  <c r="B38" i="273" s="1"/>
  <c r="B39" i="273" s="1"/>
  <c r="B40" i="273" s="1"/>
  <c r="B41" i="273" s="1"/>
  <c r="B42" i="273" s="1"/>
  <c r="B43" i="273" s="1"/>
  <c r="B44" i="273" s="1"/>
  <c r="B45" i="273" s="1"/>
  <c r="B46" i="273" s="1"/>
  <c r="B47" i="273" s="1"/>
  <c r="B48" i="273" s="1"/>
  <c r="B49" i="273" s="1"/>
  <c r="B50" i="273" s="1"/>
  <c r="B51" i="273" s="1"/>
  <c r="B52" i="273" s="1"/>
  <c r="B53" i="273" s="1"/>
  <c r="B54" i="273" s="1"/>
  <c r="B55" i="273" s="1"/>
  <c r="B56" i="273" s="1"/>
  <c r="B57" i="273" s="1"/>
  <c r="B58" i="273" s="1"/>
  <c r="B59" i="273" s="1"/>
  <c r="R11" i="273"/>
  <c r="Q11" i="273"/>
  <c r="P11" i="273"/>
  <c r="M5" i="273"/>
  <c r="L5" i="273"/>
  <c r="L67" i="273" l="1"/>
  <c r="L66" i="273" s="1"/>
  <c r="P69" i="273"/>
  <c r="M67" i="273"/>
  <c r="M66" i="273" s="1"/>
  <c r="Q69" i="273"/>
  <c r="K67" i="273"/>
  <c r="K66" i="273" s="1"/>
  <c r="P61" i="273"/>
  <c r="Q61" i="273"/>
  <c r="L65" i="273"/>
  <c r="O69" i="273"/>
  <c r="O61" i="273"/>
  <c r="M84" i="272" l="1"/>
  <c r="L84" i="272"/>
  <c r="K84" i="272"/>
  <c r="M83" i="272"/>
  <c r="L83" i="272"/>
  <c r="K83" i="272"/>
  <c r="M82" i="272"/>
  <c r="L82" i="272"/>
  <c r="K82" i="272"/>
  <c r="M81" i="272"/>
  <c r="L81" i="272"/>
  <c r="K81" i="272"/>
  <c r="M80" i="272"/>
  <c r="L80" i="272"/>
  <c r="K80" i="272"/>
  <c r="M79" i="272"/>
  <c r="L79" i="272"/>
  <c r="K79" i="272"/>
  <c r="M78" i="272"/>
  <c r="L78" i="272"/>
  <c r="K78" i="272"/>
  <c r="Q77" i="272"/>
  <c r="P77" i="272"/>
  <c r="O77" i="272"/>
  <c r="M77" i="272"/>
  <c r="L77" i="272"/>
  <c r="K77" i="272"/>
  <c r="K74" i="272"/>
  <c r="M74" i="272" s="1"/>
  <c r="Q69" i="272"/>
  <c r="P69" i="272"/>
  <c r="O69" i="272"/>
  <c r="Q65" i="272"/>
  <c r="P65" i="272"/>
  <c r="O65" i="272"/>
  <c r="Q54" i="272"/>
  <c r="P54" i="272"/>
  <c r="O54" i="272"/>
  <c r="Q36" i="272"/>
  <c r="P36" i="272"/>
  <c r="O36" i="272"/>
  <c r="Q22" i="272"/>
  <c r="P22" i="272"/>
  <c r="O22" i="272"/>
  <c r="R13" i="272"/>
  <c r="Q13" i="272"/>
  <c r="P13" i="272"/>
  <c r="R12" i="272"/>
  <c r="Q70" i="272" s="1"/>
  <c r="Q12" i="272"/>
  <c r="P12" i="272"/>
  <c r="B12" i="272"/>
  <c r="B13" i="272" s="1"/>
  <c r="B14" i="272" s="1"/>
  <c r="B15" i="272" s="1"/>
  <c r="B16" i="272" s="1"/>
  <c r="B17" i="272" s="1"/>
  <c r="B18" i="272" s="1"/>
  <c r="B19" i="272" s="1"/>
  <c r="B20" i="272" s="1"/>
  <c r="B21" i="272" s="1"/>
  <c r="B22" i="272" s="1"/>
  <c r="B23" i="272" s="1"/>
  <c r="B24" i="272" s="1"/>
  <c r="B25" i="272" s="1"/>
  <c r="B26" i="272" s="1"/>
  <c r="B27" i="272" s="1"/>
  <c r="B28" i="272" s="1"/>
  <c r="B29" i="272" s="1"/>
  <c r="B30" i="272" s="1"/>
  <c r="B31" i="272" s="1"/>
  <c r="B32" i="272" s="1"/>
  <c r="B33" i="272" s="1"/>
  <c r="B34" i="272" s="1"/>
  <c r="B35" i="272" s="1"/>
  <c r="B36" i="272" s="1"/>
  <c r="B37" i="272" s="1"/>
  <c r="B38" i="272" s="1"/>
  <c r="B39" i="272" s="1"/>
  <c r="B40" i="272" s="1"/>
  <c r="B41" i="272" s="1"/>
  <c r="B42" i="272" s="1"/>
  <c r="B43" i="272" s="1"/>
  <c r="B44" i="272" s="1"/>
  <c r="B45" i="272" s="1"/>
  <c r="B46" i="272" s="1"/>
  <c r="B47" i="272" s="1"/>
  <c r="B48" i="272" s="1"/>
  <c r="B49" i="272" s="1"/>
  <c r="B50" i="272" s="1"/>
  <c r="B51" i="272" s="1"/>
  <c r="B52" i="272" s="1"/>
  <c r="B53" i="272" s="1"/>
  <c r="B54" i="272" s="1"/>
  <c r="B55" i="272" s="1"/>
  <c r="B56" i="272" s="1"/>
  <c r="B57" i="272" s="1"/>
  <c r="B58" i="272" s="1"/>
  <c r="B59" i="272" s="1"/>
  <c r="B60" i="272" s="1"/>
  <c r="B61" i="272" s="1"/>
  <c r="B62" i="272" s="1"/>
  <c r="B63" i="272" s="1"/>
  <c r="B64" i="272" s="1"/>
  <c r="B65" i="272" s="1"/>
  <c r="B66" i="272" s="1"/>
  <c r="B67" i="272" s="1"/>
  <c r="B68" i="272" s="1"/>
  <c r="R11" i="272"/>
  <c r="Q11" i="272"/>
  <c r="P11" i="272"/>
  <c r="M5" i="272"/>
  <c r="L5" i="272"/>
  <c r="K76" i="272" l="1"/>
  <c r="K75" i="272" s="1"/>
  <c r="P70" i="272"/>
  <c r="Q39" i="272"/>
  <c r="O39" i="272"/>
  <c r="O70" i="272"/>
  <c r="Q78" i="272"/>
  <c r="M76" i="272"/>
  <c r="M75" i="272" s="1"/>
  <c r="L76" i="272"/>
  <c r="L75" i="272" s="1"/>
  <c r="L74" i="272"/>
  <c r="O78" i="272"/>
  <c r="P78" i="272"/>
  <c r="P39" i="272"/>
  <c r="M66" i="271"/>
  <c r="L66" i="271"/>
  <c r="O52" i="271"/>
  <c r="P52" i="271"/>
  <c r="Q52" i="271"/>
  <c r="K57" i="271"/>
  <c r="M57" i="271" s="1"/>
  <c r="K66" i="271"/>
  <c r="B12" i="271"/>
  <c r="B13" i="271" s="1"/>
  <c r="B14" i="271" s="1"/>
  <c r="B15" i="271" s="1"/>
  <c r="B16" i="271" s="1"/>
  <c r="B17" i="271" s="1"/>
  <c r="B18" i="271" s="1"/>
  <c r="B19" i="271" s="1"/>
  <c r="B20" i="271" s="1"/>
  <c r="B21" i="271" s="1"/>
  <c r="B22" i="271" s="1"/>
  <c r="B23" i="271" s="1"/>
  <c r="B24" i="271" s="1"/>
  <c r="B25" i="271" s="1"/>
  <c r="B26" i="271" s="1"/>
  <c r="B27" i="271" s="1"/>
  <c r="B28" i="271" s="1"/>
  <c r="B29" i="271" s="1"/>
  <c r="B30" i="271" s="1"/>
  <c r="B31" i="271" s="1"/>
  <c r="B32" i="271" s="1"/>
  <c r="B33" i="271" s="1"/>
  <c r="B34" i="271" s="1"/>
  <c r="B35" i="271" s="1"/>
  <c r="B36" i="271" s="1"/>
  <c r="B37" i="271" s="1"/>
  <c r="B38" i="271" s="1"/>
  <c r="B39" i="271" s="1"/>
  <c r="B40" i="271" s="1"/>
  <c r="B41" i="271" s="1"/>
  <c r="B42" i="271" s="1"/>
  <c r="B43" i="271" s="1"/>
  <c r="B44" i="271" s="1"/>
  <c r="B45" i="271" s="1"/>
  <c r="B46" i="271" s="1"/>
  <c r="B47" i="271" s="1"/>
  <c r="B48" i="271" s="1"/>
  <c r="B49" i="271" s="1"/>
  <c r="B50" i="271" s="1"/>
  <c r="B51" i="271" s="1"/>
  <c r="M67" i="271"/>
  <c r="L67" i="271"/>
  <c r="K67" i="271"/>
  <c r="M65" i="271"/>
  <c r="L65" i="271"/>
  <c r="K65" i="271"/>
  <c r="M64" i="271"/>
  <c r="L64" i="271"/>
  <c r="K64" i="271"/>
  <c r="M63" i="271"/>
  <c r="L63" i="271"/>
  <c r="K63" i="271"/>
  <c r="M62" i="271"/>
  <c r="L62" i="271"/>
  <c r="K62" i="271"/>
  <c r="M61" i="271"/>
  <c r="L61" i="271"/>
  <c r="K61" i="271"/>
  <c r="Q60" i="271"/>
  <c r="P60" i="271"/>
  <c r="O60" i="271"/>
  <c r="M60" i="271"/>
  <c r="L60" i="271"/>
  <c r="K60" i="271"/>
  <c r="Q48" i="271"/>
  <c r="P48" i="271"/>
  <c r="O48" i="271"/>
  <c r="Q39" i="271"/>
  <c r="P39" i="271"/>
  <c r="O39" i="271"/>
  <c r="Q29" i="271"/>
  <c r="P29" i="271"/>
  <c r="O29" i="271"/>
  <c r="R11" i="271"/>
  <c r="Q61" i="271" s="1"/>
  <c r="Q11" i="271"/>
  <c r="P61" i="271" s="1"/>
  <c r="P11" i="271"/>
  <c r="O53" i="271" s="1"/>
  <c r="M5" i="271"/>
  <c r="L5" i="271"/>
  <c r="L57" i="271" l="1"/>
  <c r="Q53" i="271"/>
  <c r="P53" i="271"/>
  <c r="O61" i="271"/>
  <c r="M59" i="271"/>
  <c r="M58" i="271" s="1"/>
  <c r="L59" i="271"/>
  <c r="L58" i="271" s="1"/>
  <c r="K59" i="271"/>
  <c r="K58" i="271" s="1"/>
</calcChain>
</file>

<file path=xl/sharedStrings.xml><?xml version="1.0" encoding="utf-8"?>
<sst xmlns="http://schemas.openxmlformats.org/spreadsheetml/2006/main" count="2361" uniqueCount="336">
  <si>
    <t>肉質鞭毛虫</t>
  </si>
  <si>
    <t>採取地点</t>
  </si>
  <si>
    <t>採取年月日</t>
  </si>
  <si>
    <t>採取時刻</t>
  </si>
  <si>
    <t>全水深</t>
  </si>
  <si>
    <t>(ｍ)</t>
  </si>
  <si>
    <t>採取水深</t>
  </si>
  <si>
    <t>採水量</t>
  </si>
  <si>
    <t>(ml)</t>
  </si>
  <si>
    <t>№</t>
  </si>
  <si>
    <t>門</t>
  </si>
  <si>
    <t>綱</t>
  </si>
  <si>
    <t>出現種名</t>
  </si>
  <si>
    <t>藍藻</t>
  </si>
  <si>
    <t>群体</t>
  </si>
  <si>
    <t>黄金色藻</t>
  </si>
  <si>
    <t>珪藻</t>
  </si>
  <si>
    <t>Nitzschia acicularis</t>
  </si>
  <si>
    <t>Thalassiosiraceae－5</t>
  </si>
  <si>
    <t>Thalassiosiraceae－10</t>
  </si>
  <si>
    <t>Thalassiosiraceae－25</t>
  </si>
  <si>
    <t>クリプト植物</t>
  </si>
  <si>
    <t>クリプト藻</t>
  </si>
  <si>
    <t>渦鞭毛植物</t>
  </si>
  <si>
    <t>渦鞭毛藻</t>
  </si>
  <si>
    <t>緑藻</t>
  </si>
  <si>
    <t>Pandorina morum</t>
  </si>
  <si>
    <t>CHLOROPHYCEAE</t>
  </si>
  <si>
    <t>節足動物</t>
  </si>
  <si>
    <t>甲殻</t>
  </si>
  <si>
    <t>CRUSTACEA</t>
  </si>
  <si>
    <t>輪形動物</t>
  </si>
  <si>
    <t>輪虫</t>
  </si>
  <si>
    <t>繊毛虫</t>
  </si>
  <si>
    <t>貧膜口</t>
  </si>
  <si>
    <t>多膜口</t>
  </si>
  <si>
    <t>POLYHYMENOPHORA</t>
  </si>
  <si>
    <t>－</t>
  </si>
  <si>
    <t>CILIOPHORA</t>
  </si>
  <si>
    <t>真正太陽虫</t>
  </si>
  <si>
    <t>HELIOZOA</t>
  </si>
  <si>
    <t>不明プランクトン</t>
  </si>
  <si>
    <t>微小鞭毛藻（５μｍ以下）</t>
  </si>
  <si>
    <t>鞭毛藻</t>
  </si>
  <si>
    <t>鞭毛虫</t>
  </si>
  <si>
    <t>動物性</t>
  </si>
  <si>
    <t>総　　　　　　　　　　　数</t>
  </si>
  <si>
    <t>種　　類　　組　　成</t>
  </si>
  <si>
    <t>その他の植物性</t>
  </si>
  <si>
    <t>検　　査　　条　　件</t>
  </si>
  <si>
    <t>固定条件</t>
  </si>
  <si>
    <t>定量試料：グルタールアルデヒド溶液による固定（１％）</t>
  </si>
  <si>
    <t>定性試料：無処理</t>
  </si>
  <si>
    <t>分離条件</t>
  </si>
  <si>
    <t>定量試料：採水試料を原液及び適宜希釈して検鏡試料とした。</t>
  </si>
  <si>
    <t>検鏡条件</t>
  </si>
  <si>
    <t>検鏡者所属氏名</t>
  </si>
  <si>
    <t>備　　　　　　　　考</t>
  </si>
  <si>
    <t>・計数値の単位は、「細胞／ml」又は「個体／ml」である。</t>
  </si>
  <si>
    <t>・細胞数の計数が困難である種については、群体数で計数してその結果に（　）を付した。</t>
  </si>
  <si>
    <t>・定量検鏡（計数時）において未出現の種が定性検鏡で確認された場合は、結果を＋で示した。</t>
  </si>
  <si>
    <t>　区別して各々計数した。</t>
  </si>
  <si>
    <t>藍色植物</t>
  </si>
  <si>
    <t>不等毛植物</t>
  </si>
  <si>
    <t>Skeletonema potamos</t>
  </si>
  <si>
    <t>ユーグレナ藻</t>
  </si>
  <si>
    <t>緑色植物</t>
  </si>
  <si>
    <t>クリプト藻　</t>
  </si>
  <si>
    <t>ユーグレナ植物</t>
  </si>
  <si>
    <t>・珪藻綱 Thalassiosira 科の種（Cyclotella 属、Stephanodiscus 属等）は、光学顕微鏡下での同定が困難であるため細胞の殻面直径（３サイズ：５μｍ、１０μｍ、２５μｍ）で</t>
  </si>
  <si>
    <t>提体直上流部</t>
    <rPh sb="0" eb="1">
      <t>テイ</t>
    </rPh>
    <rPh sb="1" eb="2">
      <t>タイ</t>
    </rPh>
    <rPh sb="2" eb="3">
      <t>チョク</t>
    </rPh>
    <rPh sb="3" eb="5">
      <t>ジョウリュウ</t>
    </rPh>
    <rPh sb="5" eb="6">
      <t>ブ</t>
    </rPh>
    <phoneticPr fontId="2"/>
  </si>
  <si>
    <t>小月橋</t>
    <rPh sb="0" eb="1">
      <t>コ</t>
    </rPh>
    <rPh sb="1" eb="2">
      <t>ツキ</t>
    </rPh>
    <rPh sb="2" eb="3">
      <t>ハシ</t>
    </rPh>
    <phoneticPr fontId="2"/>
  </si>
  <si>
    <t>小　月　橋</t>
    <rPh sb="0" eb="1">
      <t>コ</t>
    </rPh>
    <rPh sb="2" eb="3">
      <t>ツキ</t>
    </rPh>
    <rPh sb="4" eb="5">
      <t>ハシ</t>
    </rPh>
    <phoneticPr fontId="2"/>
  </si>
  <si>
    <t>亀 山 大 橋</t>
    <rPh sb="0" eb="1">
      <t>カメ</t>
    </rPh>
    <rPh sb="2" eb="3">
      <t>ヤマ</t>
    </rPh>
    <rPh sb="4" eb="5">
      <t>ダイ</t>
    </rPh>
    <rPh sb="6" eb="7">
      <t>ハシ</t>
    </rPh>
    <phoneticPr fontId="2"/>
  </si>
  <si>
    <t>堤体直上流部</t>
    <rPh sb="0" eb="1">
      <t>テイ</t>
    </rPh>
    <rPh sb="1" eb="2">
      <t>タイ</t>
    </rPh>
    <rPh sb="2" eb="3">
      <t>チョク</t>
    </rPh>
    <rPh sb="3" eb="5">
      <t>ジョウリュウ</t>
    </rPh>
    <rPh sb="5" eb="6">
      <t>ブ</t>
    </rPh>
    <phoneticPr fontId="2"/>
  </si>
  <si>
    <t>調査名：千葉県公共用水域水質監視調査（亀山ダム貯水池）プランクトン同定計数結果</t>
    <rPh sb="19" eb="21">
      <t>カメヤマ</t>
    </rPh>
    <rPh sb="23" eb="25">
      <t>チョスイ</t>
    </rPh>
    <rPh sb="25" eb="26">
      <t>イケ</t>
    </rPh>
    <phoneticPr fontId="2"/>
  </si>
  <si>
    <t>堤体</t>
    <rPh sb="0" eb="1">
      <t>テイ</t>
    </rPh>
    <rPh sb="1" eb="2">
      <t>タイ</t>
    </rPh>
    <phoneticPr fontId="2"/>
  </si>
  <si>
    <t>亀山大橋</t>
    <rPh sb="0" eb="1">
      <t>カメ</t>
    </rPh>
    <rPh sb="1" eb="2">
      <t>ヤマ</t>
    </rPh>
    <rPh sb="2" eb="3">
      <t>ダイ</t>
    </rPh>
    <rPh sb="3" eb="4">
      <t>ハシ</t>
    </rPh>
    <phoneticPr fontId="2"/>
  </si>
  <si>
    <t>　　　　　により10倍に濃縮した。</t>
    <rPh sb="10" eb="11">
      <t>バイ</t>
    </rPh>
    <phoneticPr fontId="2"/>
  </si>
  <si>
    <t>定量試料：枠付界線入スライドガラス (1.0ml）に検鏡試料を</t>
    <rPh sb="5" eb="6">
      <t>ワク</t>
    </rPh>
    <rPh sb="6" eb="7">
      <t>ヅケ</t>
    </rPh>
    <rPh sb="7" eb="8">
      <t>カイ</t>
    </rPh>
    <rPh sb="8" eb="9">
      <t>セン</t>
    </rPh>
    <rPh sb="9" eb="10">
      <t>ニュウ</t>
    </rPh>
    <phoneticPr fontId="2"/>
  </si>
  <si>
    <t>Closterium spp.</t>
  </si>
  <si>
    <t>・藍藻綱 Microcystis 属の種は、群体の形質から M.viridis、M.wesenbergii は容易に同定できるが、この２種類以外のものについては同定が困難な場合がある。したがって、</t>
    <rPh sb="55" eb="57">
      <t>ヨウイ</t>
    </rPh>
    <rPh sb="68" eb="70">
      <t>シュルイ</t>
    </rPh>
    <rPh sb="70" eb="72">
      <t>イガイ</t>
    </rPh>
    <rPh sb="80" eb="82">
      <t>ドウテイ</t>
    </rPh>
    <rPh sb="83" eb="85">
      <t>コンナン</t>
    </rPh>
    <rPh sb="86" eb="88">
      <t>バアイ</t>
    </rPh>
    <phoneticPr fontId="2"/>
  </si>
  <si>
    <t>　M.viridis、M.wesenbergii 以外の種類は、最も一般的に出現している M.aeruginosa として同定し、M.aeruginosa、M.viridis、M.wesenbergii の３種類について各々計数した。</t>
    <rPh sb="104" eb="106">
      <t>シュルイ</t>
    </rPh>
    <rPh sb="110" eb="112">
      <t>オノオノ</t>
    </rPh>
    <rPh sb="112" eb="114">
      <t>ケイスウ</t>
    </rPh>
    <phoneticPr fontId="2"/>
  </si>
  <si>
    <t>・珪藻綱 Navicula 属は、類似の属を含めて計数した。</t>
    <rPh sb="14" eb="15">
      <t>ゾク</t>
    </rPh>
    <rPh sb="20" eb="21">
      <t>ゾク</t>
    </rPh>
    <phoneticPr fontId="23"/>
  </si>
  <si>
    <t>　再分類されたため、本結果もこれに従うとともに、異質細胞とアキネートが形成されていないトリコームは Nostocaceae 科として計数した。</t>
    <rPh sb="10" eb="11">
      <t>ホン</t>
    </rPh>
    <rPh sb="11" eb="13">
      <t>ケッカ</t>
    </rPh>
    <rPh sb="17" eb="18">
      <t>シタガ</t>
    </rPh>
    <phoneticPr fontId="23"/>
  </si>
  <si>
    <t>・藍藻綱 Anabaena 属として従来分類されていた種のうち、ガス胞をもつ種（浮遊性種）は、異質細胞とアキネートの位置関係から Dolichospermum 属と Sphaerospermopsis 属に</t>
    <rPh sb="18" eb="20">
      <t>ジュウライ</t>
    </rPh>
    <rPh sb="20" eb="22">
      <t>ブンルイ</t>
    </rPh>
    <rPh sb="27" eb="28">
      <t>シュ</t>
    </rPh>
    <rPh sb="34" eb="35">
      <t>ホウ</t>
    </rPh>
    <rPh sb="38" eb="39">
      <t>シュ</t>
    </rPh>
    <rPh sb="40" eb="43">
      <t>フユウセイ</t>
    </rPh>
    <rPh sb="43" eb="44">
      <t>シュ</t>
    </rPh>
    <rPh sb="47" eb="49">
      <t>イシツ</t>
    </rPh>
    <rPh sb="49" eb="51">
      <t>サイボウ</t>
    </rPh>
    <rPh sb="58" eb="60">
      <t>イチ</t>
    </rPh>
    <rPh sb="60" eb="62">
      <t>カンケイ</t>
    </rPh>
    <phoneticPr fontId="2"/>
  </si>
  <si>
    <t>・藍藻綱 Aphanizomenon 属として従来分類されていた種のうち、トリコーム先端部が段階的に明瞭に細くなり尖って終わる種は Cuspidothrix 属に移されたため、本結果もこれに</t>
    <rPh sb="23" eb="25">
      <t>ジュウライ</t>
    </rPh>
    <rPh sb="25" eb="27">
      <t>ブンルイ</t>
    </rPh>
    <rPh sb="32" eb="33">
      <t>シュ</t>
    </rPh>
    <rPh sb="42" eb="44">
      <t>センタン</t>
    </rPh>
    <rPh sb="44" eb="45">
      <t>ブ</t>
    </rPh>
    <rPh sb="46" eb="49">
      <t>ダンカイテキ</t>
    </rPh>
    <rPh sb="50" eb="52">
      <t>メイリョウ</t>
    </rPh>
    <rPh sb="53" eb="54">
      <t>ホソ</t>
    </rPh>
    <rPh sb="57" eb="58">
      <t>トガ</t>
    </rPh>
    <rPh sb="60" eb="61">
      <t>オ</t>
    </rPh>
    <rPh sb="63" eb="64">
      <t>シュ</t>
    </rPh>
    <rPh sb="79" eb="80">
      <t>ゾク</t>
    </rPh>
    <rPh sb="81" eb="82">
      <t>ウツ</t>
    </rPh>
    <rPh sb="88" eb="89">
      <t>ホン</t>
    </rPh>
    <rPh sb="89" eb="91">
      <t>ケッカ</t>
    </rPh>
    <phoneticPr fontId="2"/>
  </si>
  <si>
    <t>・藍藻綱 Oscillatoria 属、Phormidium 属、Lyngbya 属として従来分類されていた種の一部は、光学顕微鏡下での確認が困難な特徴から Pseudanabaena 属等に再分類されたため、</t>
    <rPh sb="18" eb="19">
      <t>ゾク</t>
    </rPh>
    <rPh sb="31" eb="32">
      <t>ゾク</t>
    </rPh>
    <rPh sb="41" eb="42">
      <t>ゾク</t>
    </rPh>
    <rPh sb="47" eb="49">
      <t>ブンルイ</t>
    </rPh>
    <rPh sb="54" eb="55">
      <t>シュ</t>
    </rPh>
    <rPh sb="56" eb="58">
      <t>イチブ</t>
    </rPh>
    <rPh sb="60" eb="62">
      <t>コウガク</t>
    </rPh>
    <rPh sb="62" eb="65">
      <t>ケンビキョウ</t>
    </rPh>
    <rPh sb="65" eb="66">
      <t>カ</t>
    </rPh>
    <rPh sb="68" eb="70">
      <t>カクニン</t>
    </rPh>
    <rPh sb="71" eb="73">
      <t>コンナン</t>
    </rPh>
    <rPh sb="74" eb="76">
      <t>トクチョウ</t>
    </rPh>
    <rPh sb="93" eb="94">
      <t>ゾク</t>
    </rPh>
    <rPh sb="94" eb="95">
      <t>ナド</t>
    </rPh>
    <rPh sb="96" eb="99">
      <t>サイブンルイ</t>
    </rPh>
    <phoneticPr fontId="2"/>
  </si>
  <si>
    <t>　特徴的な種及び属以外は OSCILLATORIALES 目等の上位の分類群までの同定に留めた。</t>
    <rPh sb="6" eb="7">
      <t>オヨ</t>
    </rPh>
    <rPh sb="8" eb="9">
      <t>ゾク</t>
    </rPh>
    <phoneticPr fontId="23"/>
  </si>
  <si>
    <t>・珪藻綱 Acanthoceras zachariasiiは、従来シノニムであるAtteya zachariasiiとされていたが、本結果では Acanthoceras zachariasii を採用した。</t>
    <rPh sb="31" eb="33">
      <t>ジュウライ</t>
    </rPh>
    <rPh sb="66" eb="67">
      <t>ホン</t>
    </rPh>
    <rPh sb="67" eb="69">
      <t>ケッカ</t>
    </rPh>
    <rPh sb="98" eb="100">
      <t>サイヨウ</t>
    </rPh>
    <phoneticPr fontId="2"/>
  </si>
  <si>
    <t>・珪藻綱 Aulacoseira 属の種は、従来 Melosira 属で分類されていたが、胞紋構造や連結針の違いから Aulacoseira 属に組み替えられており、一般的に使用されていることから本結</t>
    <rPh sb="19" eb="20">
      <t>シュ</t>
    </rPh>
    <rPh sb="22" eb="24">
      <t>ジュウライ</t>
    </rPh>
    <rPh sb="34" eb="35">
      <t>ゾク</t>
    </rPh>
    <rPh sb="36" eb="38">
      <t>ブンルイ</t>
    </rPh>
    <rPh sb="45" eb="46">
      <t>ホウシ</t>
    </rPh>
    <rPh sb="46" eb="47">
      <t>カモン</t>
    </rPh>
    <rPh sb="47" eb="49">
      <t>コウゾウ</t>
    </rPh>
    <rPh sb="50" eb="52">
      <t>レンケツ</t>
    </rPh>
    <rPh sb="52" eb="53">
      <t>シン</t>
    </rPh>
    <rPh sb="54" eb="55">
      <t>チガ</t>
    </rPh>
    <rPh sb="73" eb="76">
      <t>クミカ</t>
    </rPh>
    <rPh sb="83" eb="86">
      <t>イッパンテキ</t>
    </rPh>
    <rPh sb="87" eb="89">
      <t>シヨウ</t>
    </rPh>
    <rPh sb="98" eb="99">
      <t>ホン</t>
    </rPh>
    <rPh sb="99" eb="100">
      <t>ケッカ</t>
    </rPh>
    <phoneticPr fontId="2"/>
  </si>
  <si>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paxilliferハシノニムデアルAtteya zachariasiiトサレテイタガ、本結果デハAcanthoceras zachariasiiヲ採用シタ。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ネζ_x0000__x0000__x0000__x0000_ー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Print_Area_x0000_龐⿑_x0001__x0000__x0000__x0000_륀ӱ_x0000_Ӳ_x0000__x0000_並ベテ​​比較(&amp;B)_x0000_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ツ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リ_x0000__x0000__x0000_ﮬ凰_x0007__x0000__x0005_見出シ 1_x0000__x0000_ﮬ凰_x0007__x0000__x0005_見出シ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シ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</si>
  <si>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・珪藻綱 Rhizosolenia 属として従来分類されていた種のうち、淡水性の種は Urosolenia 属として扱うことが一般的であるため、本結果もこれに従った。</t>
    <rPh sb="18" eb="19">
      <t>ゾク</t>
    </rPh>
    <rPh sb="22" eb="24">
      <t>ジュウライ</t>
    </rPh>
    <rPh sb="24" eb="26">
      <t>ブンルイ</t>
    </rPh>
    <rPh sb="31" eb="32">
      <t>シュ</t>
    </rPh>
    <rPh sb="36" eb="39">
      <t>タンスイセイ</t>
    </rPh>
    <rPh sb="40" eb="41">
      <t>シュ</t>
    </rPh>
    <rPh sb="54" eb="55">
      <t>ゾク</t>
    </rPh>
    <rPh sb="58" eb="59">
      <t>アツカ</t>
    </rPh>
    <rPh sb="63" eb="66">
      <t>イッパンテキ</t>
    </rPh>
    <rPh sb="72" eb="73">
      <t>ホン</t>
    </rPh>
    <rPh sb="73" eb="75">
      <t>ケッカ</t>
    </rPh>
    <rPh sb="79" eb="80">
      <t>シタガ</t>
    </rPh>
    <phoneticPr fontId="23"/>
  </si>
  <si>
    <t>・緑藻綱 Chodatella 属、Lagerheimia 属、Franceia 属は、針状突起の形態等から区別されるが、本結果では区別せずに Chodatella 属に一括して計数した。</t>
    <rPh sb="1" eb="3">
      <t>リョクソウ</t>
    </rPh>
    <rPh sb="16" eb="17">
      <t>ゾク</t>
    </rPh>
    <rPh sb="30" eb="31">
      <t>ゾク</t>
    </rPh>
    <rPh sb="44" eb="46">
      <t>ハリジョウ</t>
    </rPh>
    <rPh sb="46" eb="48">
      <t>トッキ</t>
    </rPh>
    <rPh sb="49" eb="51">
      <t>ケイタイ</t>
    </rPh>
    <rPh sb="51" eb="52">
      <t>トウ</t>
    </rPh>
    <rPh sb="54" eb="56">
      <t>クベツ</t>
    </rPh>
    <rPh sb="61" eb="62">
      <t>ホン</t>
    </rPh>
    <rPh sb="62" eb="64">
      <t>ケッカ</t>
    </rPh>
    <rPh sb="66" eb="68">
      <t>クベツ</t>
    </rPh>
    <rPh sb="85" eb="87">
      <t>イッカツ</t>
    </rPh>
    <rPh sb="89" eb="91">
      <t>ケイスウ</t>
    </rPh>
    <phoneticPr fontId="23"/>
  </si>
  <si>
    <t>・緑藻綱 Golenkinia 属と Golenkiniopsis 属は、形態から両属を識別することは困難であるため、Golenkinia 属に一括して計数した。</t>
    <rPh sb="1" eb="3">
      <t>リョクソウ</t>
    </rPh>
    <rPh sb="72" eb="74">
      <t>イッカツ</t>
    </rPh>
    <rPh sb="76" eb="78">
      <t>ケイスウ</t>
    </rPh>
    <phoneticPr fontId="23"/>
  </si>
  <si>
    <t>CHROOCOCCALES</t>
    <phoneticPr fontId="23"/>
  </si>
  <si>
    <t>CRYPTOPHYCEAE</t>
    <phoneticPr fontId="23"/>
  </si>
  <si>
    <t>Mallomonas akrokomos</t>
    <phoneticPr fontId="2"/>
  </si>
  <si>
    <t>Asterionella formosa</t>
    <phoneticPr fontId="23"/>
  </si>
  <si>
    <t>Aulacoseira pusilla</t>
    <phoneticPr fontId="23"/>
  </si>
  <si>
    <t>Melosira varians</t>
  </si>
  <si>
    <t>Ulnaria japonica</t>
    <phoneticPr fontId="23"/>
  </si>
  <si>
    <t>BACILLARIOPHYCEAE</t>
  </si>
  <si>
    <t>SESSILIDA</t>
    <phoneticPr fontId="23"/>
  </si>
  <si>
    <t>緑藻</t>
    <phoneticPr fontId="23"/>
  </si>
  <si>
    <t>定性試料：採水試料50mlをプランクトンネット（5μmメッシュ）</t>
    <phoneticPr fontId="2"/>
  </si>
  <si>
    <t>　　　　　注入し、倒立型顕微鏡（100～ 400倍）で検鏡した。</t>
    <phoneticPr fontId="2"/>
  </si>
  <si>
    <t>定性試料：枠付界線入スライドガラス (1.0ml）に検鏡試料を</t>
    <phoneticPr fontId="23"/>
  </si>
  <si>
    <t>　従った。</t>
    <phoneticPr fontId="23"/>
  </si>
  <si>
    <t>　また、単独細胞を計数したものは,すべて M.aeruginosa とした。</t>
    <phoneticPr fontId="2"/>
  </si>
  <si>
    <t>　果もこれに従った。</t>
    <phoneticPr fontId="23"/>
  </si>
  <si>
    <t>・珪藻綱 Asterionella formosa、Aulacoseira pusilla、Nitzschia acicularis は、それぞれ類似種を含めて計数した。</t>
    <phoneticPr fontId="23"/>
  </si>
  <si>
    <t>Elakatothrix sp.</t>
    <phoneticPr fontId="23"/>
  </si>
  <si>
    <t>Tintinnidium spp.</t>
    <phoneticPr fontId="23"/>
  </si>
  <si>
    <t>Peridinium spp.</t>
    <phoneticPr fontId="2"/>
  </si>
  <si>
    <t>Scenedesmus spp.</t>
    <phoneticPr fontId="23"/>
  </si>
  <si>
    <t>Ulnaria sp.</t>
    <phoneticPr fontId="23"/>
  </si>
  <si>
    <t>Chlorogonium spp.</t>
    <phoneticPr fontId="23"/>
  </si>
  <si>
    <t>Micractinium spp.</t>
    <phoneticPr fontId="23"/>
  </si>
  <si>
    <t>Eudorina sp.</t>
    <phoneticPr fontId="23"/>
  </si>
  <si>
    <t>・緑藻綱 Crucigenia 属とCrucigeniella 属は、細胞の分裂様式から区別されるが、分裂様式が不明なものは Crucigenia 属に一括して計数した。</t>
    <rPh sb="1" eb="3">
      <t>リョクソウ</t>
    </rPh>
    <rPh sb="35" eb="37">
      <t>サイボウ</t>
    </rPh>
    <rPh sb="38" eb="40">
      <t>ブンレツ</t>
    </rPh>
    <rPh sb="40" eb="42">
      <t>ヨウシキ</t>
    </rPh>
    <rPh sb="44" eb="46">
      <t>クベツ</t>
    </rPh>
    <rPh sb="51" eb="53">
      <t>ブンレツ</t>
    </rPh>
    <rPh sb="53" eb="55">
      <t>ヨウシキ</t>
    </rPh>
    <rPh sb="56" eb="58">
      <t>フメイ</t>
    </rPh>
    <rPh sb="76" eb="78">
      <t>イッカツ</t>
    </rPh>
    <rPh sb="80" eb="82">
      <t>ケイスウ</t>
    </rPh>
    <phoneticPr fontId="23"/>
  </si>
  <si>
    <t>Trachelomonas spp.</t>
    <phoneticPr fontId="23"/>
  </si>
  <si>
    <t>2022.4.5</t>
    <phoneticPr fontId="23"/>
  </si>
  <si>
    <t>(＋)</t>
    <phoneticPr fontId="23"/>
  </si>
  <si>
    <t>＋</t>
    <phoneticPr fontId="23"/>
  </si>
  <si>
    <t>Mallomonas spp.</t>
    <phoneticPr fontId="23"/>
  </si>
  <si>
    <t>Navicula sp.</t>
    <phoneticPr fontId="23"/>
  </si>
  <si>
    <t>Nitzschia spp.</t>
    <phoneticPr fontId="23"/>
  </si>
  <si>
    <t>Monoraphidium spp.</t>
    <phoneticPr fontId="23"/>
  </si>
  <si>
    <t>Brachionus sp.</t>
    <phoneticPr fontId="23"/>
  </si>
  <si>
    <t>Keratella sp.</t>
    <phoneticPr fontId="2"/>
  </si>
  <si>
    <t>Polyarthra spp.</t>
    <phoneticPr fontId="23"/>
  </si>
  <si>
    <t>Synchaeta spp.</t>
    <phoneticPr fontId="2"/>
  </si>
  <si>
    <t>（一財）千葉県環境財団　環境企画部　五味真人</t>
    <rPh sb="1" eb="2">
      <t>イチ</t>
    </rPh>
    <rPh sb="12" eb="16">
      <t>カンキョウキカク</t>
    </rPh>
    <rPh sb="16" eb="17">
      <t>ブ</t>
    </rPh>
    <rPh sb="18" eb="20">
      <t>ゴミ</t>
    </rPh>
    <rPh sb="20" eb="22">
      <t>マサト</t>
    </rPh>
    <phoneticPr fontId="2"/>
  </si>
  <si>
    <t>19.5</t>
    <phoneticPr fontId="23"/>
  </si>
  <si>
    <t>15.5</t>
    <phoneticPr fontId="23"/>
  </si>
  <si>
    <t>2022.5.16</t>
    <phoneticPr fontId="23"/>
  </si>
  <si>
    <t>Aphanizomenon sp.</t>
    <phoneticPr fontId="23"/>
  </si>
  <si>
    <t>(5)</t>
    <phoneticPr fontId="23"/>
  </si>
  <si>
    <t>Pseudanabaena sp.</t>
    <phoneticPr fontId="23"/>
  </si>
  <si>
    <t>群体</t>
    <phoneticPr fontId="23"/>
  </si>
  <si>
    <t>Nostocaceae</t>
    <phoneticPr fontId="23"/>
  </si>
  <si>
    <t>Ceratium hirundinella</t>
  </si>
  <si>
    <t>Gymnodinium sp.</t>
    <phoneticPr fontId="2"/>
  </si>
  <si>
    <t>Dinobryon spp.</t>
    <phoneticPr fontId="23"/>
  </si>
  <si>
    <t>Synura spp.</t>
    <phoneticPr fontId="23"/>
  </si>
  <si>
    <t>ラフィド藻</t>
    <phoneticPr fontId="23"/>
  </si>
  <si>
    <t>RAPHIDOPHYCEAE</t>
    <phoneticPr fontId="23"/>
  </si>
  <si>
    <t>Acanthoceras zachariasi</t>
  </si>
  <si>
    <t>Aulacoseira ambigua</t>
  </si>
  <si>
    <t>Aulacoseira granulata</t>
  </si>
  <si>
    <t>Actinastrum spp.</t>
  </si>
  <si>
    <t>Ankyra sp.</t>
    <phoneticPr fontId="23"/>
  </si>
  <si>
    <t>Chodatella sp.</t>
    <phoneticPr fontId="23"/>
  </si>
  <si>
    <t>Coelastrum spp.</t>
    <phoneticPr fontId="23"/>
  </si>
  <si>
    <t>Dictyosphaerium sp.</t>
    <phoneticPr fontId="23"/>
  </si>
  <si>
    <t>Eudorina spp.</t>
    <phoneticPr fontId="23"/>
  </si>
  <si>
    <t>Oocystis sp.</t>
    <phoneticPr fontId="23"/>
  </si>
  <si>
    <t>Schroederia sp.</t>
    <phoneticPr fontId="23"/>
  </si>
  <si>
    <t>Staurastrum sp.</t>
    <phoneticPr fontId="23"/>
  </si>
  <si>
    <t>Tetraedron sp.</t>
    <phoneticPr fontId="23"/>
  </si>
  <si>
    <t>Treubaria sp.</t>
    <phoneticPr fontId="23"/>
  </si>
  <si>
    <t>Yamagishiella unicocca</t>
  </si>
  <si>
    <t>Asplanchna sp.</t>
    <phoneticPr fontId="23"/>
  </si>
  <si>
    <t>Keratella spp.</t>
    <phoneticPr fontId="2"/>
  </si>
  <si>
    <t>Synchaeta sp.</t>
    <phoneticPr fontId="2"/>
  </si>
  <si>
    <t>EUROTATOREA</t>
  </si>
  <si>
    <t>Tintinnopsis spp.</t>
    <phoneticPr fontId="23"/>
  </si>
  <si>
    <t>20.0</t>
    <phoneticPr fontId="23"/>
  </si>
  <si>
    <t>15.4</t>
    <phoneticPr fontId="23"/>
  </si>
  <si>
    <t>16.1</t>
    <phoneticPr fontId="23"/>
  </si>
  <si>
    <t>2022.6.13</t>
    <phoneticPr fontId="23"/>
  </si>
  <si>
    <t>Aphanizomenon spp.</t>
    <phoneticPr fontId="23"/>
  </si>
  <si>
    <t>(45)</t>
    <phoneticPr fontId="23"/>
  </si>
  <si>
    <t>Aphanocapsa spp.</t>
    <phoneticPr fontId="23"/>
  </si>
  <si>
    <t>(20)</t>
    <phoneticPr fontId="23"/>
  </si>
  <si>
    <t>Cuspidothrix spp.</t>
  </si>
  <si>
    <t>(2)</t>
    <phoneticPr fontId="23"/>
  </si>
  <si>
    <t>細胞</t>
    <phoneticPr fontId="23"/>
  </si>
  <si>
    <t>Microcystis aeruginosa</t>
  </si>
  <si>
    <t>646</t>
    <phoneticPr fontId="23"/>
  </si>
  <si>
    <t>1950</t>
    <phoneticPr fontId="23"/>
  </si>
  <si>
    <t>2650</t>
    <phoneticPr fontId="23"/>
  </si>
  <si>
    <t>Microcystis wesenbergii</t>
    <phoneticPr fontId="23"/>
  </si>
  <si>
    <t>Fragilaria crotonensis</t>
  </si>
  <si>
    <t>Urosolenia spp.</t>
  </si>
  <si>
    <t>Actinastrum sp.</t>
    <phoneticPr fontId="23"/>
  </si>
  <si>
    <t>Ankyra spp.</t>
    <phoneticPr fontId="23"/>
  </si>
  <si>
    <t>Crucigenia tetrapedia</t>
  </si>
  <si>
    <t>Crucigeniella crucifera</t>
  </si>
  <si>
    <t>Elakatothrix spp.</t>
    <phoneticPr fontId="23"/>
  </si>
  <si>
    <t>Oocystis spp.</t>
    <phoneticPr fontId="23"/>
  </si>
  <si>
    <t>Pediastrum duplex</t>
  </si>
  <si>
    <t>Pediastrum simplex</t>
  </si>
  <si>
    <t>Pediastrum tetras</t>
  </si>
  <si>
    <t>Staurastrum spp.</t>
    <phoneticPr fontId="23"/>
  </si>
  <si>
    <t>Trichocercidae</t>
  </si>
  <si>
    <t>18.7</t>
    <phoneticPr fontId="23"/>
  </si>
  <si>
    <t>15.6</t>
    <phoneticPr fontId="23"/>
  </si>
  <si>
    <t>15.5</t>
    <phoneticPr fontId="23"/>
  </si>
  <si>
    <t>2022.7.13</t>
    <phoneticPr fontId="23"/>
  </si>
  <si>
    <t>(80)</t>
    <phoneticPr fontId="23"/>
  </si>
  <si>
    <t>(100)</t>
    <phoneticPr fontId="23"/>
  </si>
  <si>
    <t>(160)</t>
    <phoneticPr fontId="23"/>
  </si>
  <si>
    <t>Aphanothece spp.</t>
    <phoneticPr fontId="23"/>
  </si>
  <si>
    <t>(25)</t>
    <phoneticPr fontId="23"/>
  </si>
  <si>
    <t>(85)</t>
    <phoneticPr fontId="23"/>
  </si>
  <si>
    <t>56400</t>
    <phoneticPr fontId="23"/>
  </si>
  <si>
    <t>159000</t>
    <phoneticPr fontId="23"/>
  </si>
  <si>
    <t>117000</t>
    <phoneticPr fontId="23"/>
  </si>
  <si>
    <t>Pseudanabaena mucicola</t>
  </si>
  <si>
    <t>(10)</t>
    <phoneticPr fontId="23"/>
  </si>
  <si>
    <t>(15)</t>
    <phoneticPr fontId="23"/>
  </si>
  <si>
    <t>Romeria spp.</t>
    <phoneticPr fontId="23"/>
  </si>
  <si>
    <t>Snowella spp.</t>
    <phoneticPr fontId="23"/>
  </si>
  <si>
    <t>(60)</t>
    <phoneticPr fontId="23"/>
  </si>
  <si>
    <t>(30)</t>
    <phoneticPr fontId="23"/>
  </si>
  <si>
    <t>(150)</t>
    <phoneticPr fontId="23"/>
  </si>
  <si>
    <t>OSCILLATORIALES</t>
    <phoneticPr fontId="23"/>
  </si>
  <si>
    <t>Dinobryon sp.</t>
    <phoneticPr fontId="23"/>
  </si>
  <si>
    <t>Fragilaria spp.</t>
  </si>
  <si>
    <t>Nitzschia fruticosa</t>
  </si>
  <si>
    <t>Nitzschia sp.</t>
    <phoneticPr fontId="23"/>
  </si>
  <si>
    <t>Phacus sp.</t>
    <phoneticPr fontId="23"/>
  </si>
  <si>
    <t>Dictyosphaerium spp.</t>
    <phoneticPr fontId="23"/>
  </si>
  <si>
    <t>Schroederia spp.</t>
    <phoneticPr fontId="23"/>
  </si>
  <si>
    <t>ｷﾈﾄﾌﾗｸﾞﾐﾉﾌｫｰﾗ</t>
  </si>
  <si>
    <t>Coleps spp.</t>
    <phoneticPr fontId="23"/>
  </si>
  <si>
    <t>Tintinnidium sp.</t>
    <phoneticPr fontId="23"/>
  </si>
  <si>
    <t>18.6</t>
    <phoneticPr fontId="23"/>
  </si>
  <si>
    <t>14.4</t>
    <phoneticPr fontId="23"/>
  </si>
  <si>
    <t>14.5</t>
    <phoneticPr fontId="23"/>
  </si>
  <si>
    <t>2022.8.10</t>
    <phoneticPr fontId="23"/>
  </si>
  <si>
    <t>(40)</t>
    <phoneticPr fontId="23"/>
  </si>
  <si>
    <t>(135)</t>
    <phoneticPr fontId="23"/>
  </si>
  <si>
    <t>(3700)</t>
    <phoneticPr fontId="23"/>
  </si>
  <si>
    <t>(3050)</t>
    <phoneticPr fontId="23"/>
  </si>
  <si>
    <t>(5700)</t>
    <phoneticPr fontId="23"/>
  </si>
  <si>
    <t>Dolichospermum spp.</t>
    <phoneticPr fontId="23"/>
  </si>
  <si>
    <t>(65)</t>
    <phoneticPr fontId="23"/>
  </si>
  <si>
    <t>(70)</t>
    <phoneticPr fontId="23"/>
  </si>
  <si>
    <t>(190)</t>
    <phoneticPr fontId="23"/>
  </si>
  <si>
    <t>3850</t>
    <phoneticPr fontId="23"/>
  </si>
  <si>
    <t>6250</t>
    <phoneticPr fontId="23"/>
  </si>
  <si>
    <t>3150</t>
    <phoneticPr fontId="23"/>
  </si>
  <si>
    <t>210</t>
    <phoneticPr fontId="23"/>
  </si>
  <si>
    <t>Pseudanabaena spp.</t>
    <phoneticPr fontId="23"/>
  </si>
  <si>
    <t>(600)</t>
    <phoneticPr fontId="23"/>
  </si>
  <si>
    <t>(400)</t>
    <phoneticPr fontId="23"/>
  </si>
  <si>
    <t>(1650)</t>
    <phoneticPr fontId="23"/>
  </si>
  <si>
    <t>(850)</t>
    <phoneticPr fontId="23"/>
  </si>
  <si>
    <t>(2550)</t>
    <phoneticPr fontId="23"/>
  </si>
  <si>
    <t>Pseudanabaenaceae</t>
    <phoneticPr fontId="23"/>
  </si>
  <si>
    <t>(200)</t>
    <phoneticPr fontId="23"/>
  </si>
  <si>
    <t>(250)</t>
    <phoneticPr fontId="23"/>
  </si>
  <si>
    <t>(300)</t>
    <phoneticPr fontId="23"/>
  </si>
  <si>
    <t>(1300)</t>
    <phoneticPr fontId="23"/>
  </si>
  <si>
    <t>(1600)</t>
    <phoneticPr fontId="23"/>
  </si>
  <si>
    <t>(3200)</t>
    <phoneticPr fontId="23"/>
  </si>
  <si>
    <t>Fragilaria sp.</t>
    <phoneticPr fontId="23"/>
  </si>
  <si>
    <t>Staurosirella berolinensis</t>
  </si>
  <si>
    <t>Euglena sp.</t>
    <phoneticPr fontId="23"/>
  </si>
  <si>
    <t>Ankistrodesmus spp.</t>
    <phoneticPr fontId="23"/>
  </si>
  <si>
    <t>Coelastrum sp.</t>
    <phoneticPr fontId="23"/>
  </si>
  <si>
    <t>Golenkinia sp.</t>
    <phoneticPr fontId="23"/>
  </si>
  <si>
    <t>Gonium sp.</t>
    <phoneticPr fontId="23"/>
  </si>
  <si>
    <t>Volvox sp.</t>
    <phoneticPr fontId="23"/>
  </si>
  <si>
    <t>Diaphanosoma sp.</t>
    <phoneticPr fontId="23"/>
  </si>
  <si>
    <t>Filinia sp.</t>
    <phoneticPr fontId="23"/>
  </si>
  <si>
    <t>Tintinnopsis sp.</t>
    <phoneticPr fontId="23"/>
  </si>
  <si>
    <t>19.1</t>
    <phoneticPr fontId="23"/>
  </si>
  <si>
    <t>15.6</t>
    <phoneticPr fontId="23"/>
  </si>
  <si>
    <t>15.4</t>
    <phoneticPr fontId="23"/>
  </si>
  <si>
    <t>2022.9.14</t>
    <phoneticPr fontId="23"/>
  </si>
  <si>
    <t>Coelosphaerium sp.</t>
    <phoneticPr fontId="23"/>
  </si>
  <si>
    <t>(1350)</t>
    <phoneticPr fontId="23"/>
  </si>
  <si>
    <t>(1100)</t>
    <phoneticPr fontId="23"/>
  </si>
  <si>
    <t>(1000)</t>
    <phoneticPr fontId="23"/>
  </si>
  <si>
    <t>620</t>
    <phoneticPr fontId="23"/>
  </si>
  <si>
    <t>150</t>
    <phoneticPr fontId="23"/>
  </si>
  <si>
    <t>220</t>
    <phoneticPr fontId="23"/>
  </si>
  <si>
    <t>(1200)</t>
    <phoneticPr fontId="23"/>
  </si>
  <si>
    <t>(1050)</t>
    <phoneticPr fontId="23"/>
  </si>
  <si>
    <t>(2750)</t>
    <phoneticPr fontId="23"/>
  </si>
  <si>
    <t>(2350)</t>
    <phoneticPr fontId="23"/>
  </si>
  <si>
    <t>Mougeotia spp.</t>
  </si>
  <si>
    <t>Treubaria spp.</t>
  </si>
  <si>
    <t>Coleps sp.</t>
    <phoneticPr fontId="23"/>
  </si>
  <si>
    <t>19.0</t>
    <phoneticPr fontId="23"/>
  </si>
  <si>
    <t>15.3</t>
    <phoneticPr fontId="23"/>
  </si>
  <si>
    <t>15.1</t>
    <phoneticPr fontId="23"/>
  </si>
  <si>
    <t>2022.10.11</t>
    <phoneticPr fontId="23"/>
  </si>
  <si>
    <t>Merismopedia spp.</t>
    <phoneticPr fontId="23"/>
  </si>
  <si>
    <t>470</t>
    <phoneticPr fontId="23"/>
  </si>
  <si>
    <t>515</t>
    <phoneticPr fontId="23"/>
  </si>
  <si>
    <t>295</t>
    <phoneticPr fontId="23"/>
  </si>
  <si>
    <t>(35)</t>
    <phoneticPr fontId="23"/>
  </si>
  <si>
    <t>(500)</t>
    <phoneticPr fontId="23"/>
  </si>
  <si>
    <t>(230)</t>
    <phoneticPr fontId="23"/>
  </si>
  <si>
    <t>(270)</t>
    <phoneticPr fontId="23"/>
  </si>
  <si>
    <t>Crucigenia fenestrata</t>
    <phoneticPr fontId="23"/>
  </si>
  <si>
    <t>Kirchneriella sp.</t>
    <phoneticPr fontId="23"/>
  </si>
  <si>
    <t>Polyedriopsis spinulosa</t>
  </si>
  <si>
    <t>Scenedesmus acuminatus</t>
  </si>
  <si>
    <t>19.1</t>
    <phoneticPr fontId="23"/>
  </si>
  <si>
    <t>15.4</t>
    <phoneticPr fontId="23"/>
  </si>
  <si>
    <t>15.3</t>
    <phoneticPr fontId="23"/>
  </si>
  <si>
    <t>2022.11.8</t>
    <phoneticPr fontId="23"/>
  </si>
  <si>
    <t>Dolichospermum sp.</t>
    <phoneticPr fontId="23"/>
  </si>
  <si>
    <t>60</t>
    <phoneticPr fontId="23"/>
  </si>
  <si>
    <t>10</t>
    <phoneticPr fontId="23"/>
  </si>
  <si>
    <t>35</t>
    <phoneticPr fontId="23"/>
  </si>
  <si>
    <t>Peridinium sp.</t>
    <phoneticPr fontId="2"/>
  </si>
  <si>
    <t>Amphora sp.</t>
    <phoneticPr fontId="23"/>
  </si>
  <si>
    <t>Micractinium sp.</t>
    <phoneticPr fontId="23"/>
  </si>
  <si>
    <t>Scenedesmus ecornis</t>
  </si>
  <si>
    <t>19.1</t>
    <phoneticPr fontId="23"/>
  </si>
  <si>
    <t>15.3</t>
    <phoneticPr fontId="23"/>
  </si>
  <si>
    <t>15.5</t>
    <phoneticPr fontId="23"/>
  </si>
  <si>
    <t>2022.12.21</t>
    <phoneticPr fontId="23"/>
  </si>
  <si>
    <t>(1)</t>
    <phoneticPr fontId="23"/>
  </si>
  <si>
    <t>Mallomonas sp.</t>
    <phoneticPr fontId="23"/>
  </si>
  <si>
    <t>2023.1.5</t>
    <phoneticPr fontId="23"/>
  </si>
  <si>
    <t>20.3</t>
    <phoneticPr fontId="23"/>
  </si>
  <si>
    <t>15.5</t>
    <phoneticPr fontId="23"/>
  </si>
  <si>
    <t>21.2</t>
    <phoneticPr fontId="23"/>
  </si>
  <si>
    <t>14.9</t>
    <phoneticPr fontId="23"/>
  </si>
  <si>
    <t>13.5</t>
    <phoneticPr fontId="23"/>
  </si>
  <si>
    <t>2023.2.8</t>
    <phoneticPr fontId="23"/>
  </si>
  <si>
    <t>Kellicottia sp.</t>
    <phoneticPr fontId="23"/>
  </si>
  <si>
    <t>Polyarthra sp.</t>
    <phoneticPr fontId="23"/>
  </si>
  <si>
    <t>19.6</t>
    <phoneticPr fontId="23"/>
  </si>
  <si>
    <t>14.9</t>
    <phoneticPr fontId="23"/>
  </si>
  <si>
    <t>2023.3.3</t>
    <phoneticPr fontId="23"/>
  </si>
  <si>
    <t>18.9</t>
    <phoneticPr fontId="23"/>
  </si>
  <si>
    <t>15.0</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</si>
</sst>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9"/>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diagonal/>
    </border>
    <border>
      <left style="medium">
        <color indexed="64"/>
      </left>
      <right/>
      <top/>
      <bottom style="medium">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double">
        <color indexed="64"/>
      </top>
      <bottom/>
      <diagonal/>
    </border>
  </borders>
  <cellStyleXfs count="46">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alignment vertical="center"/>
    </xf>
    <xf numFmtId="0" fontId="1" fillId="0" borderId="0"/>
    <xf numFmtId="0" fontId="6" fillId="0" borderId="0">
      <alignment vertical="center"/>
    </xf>
    <xf numFmtId="0" fontId="22" fillId="4" borderId="0" applyNumberFormat="0" applyBorder="0" applyAlignment="0" applyProtection="0">
      <alignment vertical="center"/>
    </xf>
    <xf numFmtId="0" fontId="1" fillId="0" borderId="0"/>
  </cellStyleXfs>
  <cellXfs count="136">
    <xf numFmtId="0" fontId="0" fillId="0" borderId="0" xfId="0"/>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vertical="center"/>
    </xf>
    <xf numFmtId="0" fontId="0" fillId="0" borderId="0" xfId="0"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4" xfId="0" applyBorder="1" applyAlignment="1">
      <alignment horizontal="right" vertical="center"/>
    </xf>
    <xf numFmtId="0" fontId="0" fillId="0" borderId="20" xfId="0" applyBorder="1" applyAlignment="1">
      <alignment horizontal="righ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center" vertical="center"/>
    </xf>
    <xf numFmtId="0" fontId="0" fillId="0" borderId="23" xfId="0" applyBorder="1" applyAlignment="1">
      <alignment horizontal="distributed" vertical="center"/>
    </xf>
    <xf numFmtId="0" fontId="0" fillId="0" borderId="38"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33" xfId="0" applyBorder="1" applyAlignment="1">
      <alignment horizontal="distributed" vertical="center" justifyLastLine="1"/>
    </xf>
    <xf numFmtId="0" fontId="0" fillId="0" borderId="39"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14"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1" xfId="0" applyBorder="1" applyAlignment="1">
      <alignment horizontal="distributed" vertical="center" justifyLastLine="1"/>
    </xf>
    <xf numFmtId="0" fontId="0" fillId="0" borderId="43" xfId="0" applyBorder="1" applyAlignment="1">
      <alignment vertical="center"/>
    </xf>
    <xf numFmtId="0" fontId="0" fillId="0" borderId="44" xfId="0" applyBorder="1" applyAlignment="1">
      <alignment vertical="center"/>
    </xf>
    <xf numFmtId="0" fontId="0" fillId="0" borderId="27" xfId="0" applyBorder="1" applyAlignment="1">
      <alignment horizontal="center" vertical="center"/>
    </xf>
    <xf numFmtId="0" fontId="0" fillId="0" borderId="15" xfId="0" applyBorder="1" applyAlignment="1">
      <alignment horizontal="distributed" vertical="center"/>
    </xf>
    <xf numFmtId="0" fontId="0" fillId="0" borderId="45" xfId="0" applyBorder="1" applyAlignment="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vertical="center"/>
    </xf>
    <xf numFmtId="0" fontId="0" fillId="0" borderId="39" xfId="0" applyBorder="1" applyAlignment="1">
      <alignment vertical="center"/>
    </xf>
    <xf numFmtId="0" fontId="0" fillId="0" borderId="0" xfId="0" applyAlignment="1">
      <alignment horizontal="distributed" vertical="center"/>
    </xf>
    <xf numFmtId="0" fontId="0" fillId="0" borderId="26" xfId="0"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25" xfId="0" applyFont="1" applyBorder="1" applyAlignment="1">
      <alignment vertical="center"/>
    </xf>
    <xf numFmtId="49" fontId="0" fillId="0" borderId="41" xfId="0" applyNumberFormat="1" applyBorder="1" applyAlignment="1">
      <alignment horizontal="right" vertical="center"/>
    </xf>
    <xf numFmtId="49" fontId="0" fillId="0" borderId="42" xfId="0" applyNumberFormat="1" applyBorder="1" applyAlignment="1">
      <alignment horizontal="right" vertical="center"/>
    </xf>
    <xf numFmtId="0" fontId="0" fillId="0" borderId="41" xfId="0" applyBorder="1" applyAlignment="1">
      <alignment horizontal="right" vertical="center"/>
    </xf>
    <xf numFmtId="0" fontId="0" fillId="0" borderId="42" xfId="0" applyBorder="1" applyAlignment="1">
      <alignment horizontal="right" vertical="center"/>
    </xf>
    <xf numFmtId="0" fontId="0" fillId="0" borderId="48" xfId="0" applyBorder="1" applyAlignment="1">
      <alignment horizontal="center" vertical="center"/>
    </xf>
    <xf numFmtId="0" fontId="0" fillId="0" borderId="48" xfId="0" applyBorder="1" applyAlignment="1">
      <alignment horizontal="distributed" vertical="center" justifyLastLine="1"/>
    </xf>
    <xf numFmtId="0" fontId="0" fillId="0" borderId="48" xfId="0" applyBorder="1" applyAlignment="1">
      <alignment vertical="center"/>
    </xf>
    <xf numFmtId="0" fontId="0" fillId="0" borderId="27" xfId="0" applyBorder="1" applyAlignment="1">
      <alignment horizontal="right" vertical="center"/>
    </xf>
    <xf numFmtId="0" fontId="5" fillId="0" borderId="27" xfId="0" applyFont="1" applyBorder="1" applyAlignment="1">
      <alignment vertical="center"/>
    </xf>
    <xf numFmtId="0" fontId="0" fillId="0" borderId="49" xfId="0" applyBorder="1" applyAlignment="1">
      <alignment horizontal="center" vertical="center"/>
    </xf>
    <xf numFmtId="2" fontId="0" fillId="0" borderId="38" xfId="0" applyNumberFormat="1" applyBorder="1" applyAlignment="1">
      <alignment horizontal="center" vertical="center"/>
    </xf>
    <xf numFmtId="0" fontId="0" fillId="0" borderId="43" xfId="0" applyBorder="1" applyAlignment="1">
      <alignment horizontal="center" vertical="center"/>
    </xf>
    <xf numFmtId="0" fontId="0" fillId="0" borderId="33" xfId="0" applyBorder="1" applyAlignment="1">
      <alignment vertical="center"/>
    </xf>
    <xf numFmtId="0" fontId="0" fillId="0" borderId="51" xfId="0" applyBorder="1" applyAlignment="1">
      <alignment vertical="center"/>
    </xf>
    <xf numFmtId="0" fontId="5" fillId="0" borderId="46" xfId="0" applyFont="1" applyBorder="1" applyAlignment="1">
      <alignment vertical="center"/>
    </xf>
    <xf numFmtId="0" fontId="5" fillId="0" borderId="22" xfId="0" applyFont="1" applyBorder="1" applyAlignment="1">
      <alignment vertical="center"/>
    </xf>
    <xf numFmtId="0" fontId="5" fillId="0" borderId="47" xfId="0" applyFont="1" applyBorder="1" applyAlignment="1">
      <alignment vertical="center"/>
    </xf>
    <xf numFmtId="0" fontId="5" fillId="0" borderId="39" xfId="0" applyFont="1" applyBorder="1" applyAlignment="1">
      <alignment vertical="center"/>
    </xf>
    <xf numFmtId="0" fontId="4" fillId="0" borderId="52" xfId="0" applyFont="1" applyBorder="1" applyAlignment="1">
      <alignment vertical="center"/>
    </xf>
    <xf numFmtId="0" fontId="0" fillId="0" borderId="50" xfId="0" applyBorder="1" applyAlignment="1">
      <alignment horizontal="center" vertical="center"/>
    </xf>
    <xf numFmtId="2" fontId="0" fillId="0" borderId="47" xfId="0" applyNumberFormat="1" applyBorder="1" applyAlignment="1">
      <alignment horizontal="center" vertical="center"/>
    </xf>
    <xf numFmtId="0" fontId="0" fillId="0" borderId="45" xfId="0" applyBorder="1" applyAlignment="1">
      <alignment horizontal="center" vertical="center"/>
    </xf>
    <xf numFmtId="0" fontId="5" fillId="0" borderId="36" xfId="0" applyFont="1" applyBorder="1" applyAlignment="1">
      <alignment vertical="center"/>
    </xf>
    <xf numFmtId="0" fontId="5" fillId="0" borderId="23" xfId="0" applyFont="1" applyBorder="1" applyAlignment="1">
      <alignment vertical="center"/>
    </xf>
    <xf numFmtId="0" fontId="5" fillId="0" borderId="53"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5" fillId="0" borderId="56" xfId="0" applyFont="1" applyBorder="1" applyAlignment="1">
      <alignment vertical="center"/>
    </xf>
    <xf numFmtId="0" fontId="0" fillId="0" borderId="57" xfId="0" applyBorder="1" applyAlignment="1">
      <alignment horizontal="center" vertical="center"/>
    </xf>
    <xf numFmtId="2" fontId="0" fillId="0" borderId="58" xfId="0" applyNumberFormat="1" applyBorder="1" applyAlignment="1">
      <alignment horizontal="center" vertical="center"/>
    </xf>
    <xf numFmtId="0" fontId="0" fillId="0" borderId="44" xfId="0" applyBorder="1" applyAlignment="1">
      <alignment horizontal="center" vertical="center"/>
    </xf>
    <xf numFmtId="0" fontId="0" fillId="0" borderId="59" xfId="0" applyBorder="1" applyAlignment="1">
      <alignment vertical="center"/>
    </xf>
    <xf numFmtId="0" fontId="5" fillId="0" borderId="60" xfId="0" applyFont="1" applyBorder="1" applyAlignment="1">
      <alignment vertical="center"/>
    </xf>
    <xf numFmtId="0" fontId="0" fillId="0" borderId="0" xfId="0" applyAlignment="1">
      <alignment horizontal="right"/>
    </xf>
    <xf numFmtId="0" fontId="0" fillId="0" borderId="25" xfId="0" applyBorder="1"/>
    <xf numFmtId="0" fontId="0" fillId="0" borderId="61" xfId="0" applyBorder="1"/>
    <xf numFmtId="0" fontId="0" fillId="0" borderId="52" xfId="0" applyBorder="1"/>
    <xf numFmtId="0" fontId="5" fillId="0" borderId="14" xfId="0" applyFont="1" applyBorder="1" applyAlignment="1">
      <alignment vertical="center"/>
    </xf>
    <xf numFmtId="20" fontId="0" fillId="0" borderId="41" xfId="0" applyNumberFormat="1" applyBorder="1" applyAlignment="1">
      <alignment horizontal="center" vertical="center"/>
    </xf>
    <xf numFmtId="20" fontId="0" fillId="0" borderId="27" xfId="0" applyNumberFormat="1" applyBorder="1" applyAlignment="1">
      <alignment horizontal="center" vertical="center"/>
    </xf>
    <xf numFmtId="20" fontId="0" fillId="0" borderId="42" xfId="0" applyNumberFormat="1" applyBorder="1" applyAlignment="1">
      <alignment horizontal="center" vertical="center"/>
    </xf>
    <xf numFmtId="49" fontId="0" fillId="0" borderId="27" xfId="0" applyNumberFormat="1" applyBorder="1" applyAlignment="1">
      <alignment horizontal="center" vertical="center"/>
    </xf>
    <xf numFmtId="49" fontId="0" fillId="0" borderId="42" xfId="0" applyNumberFormat="1" applyBorder="1" applyAlignment="1">
      <alignment horizontal="center" vertical="center"/>
    </xf>
    <xf numFmtId="57" fontId="0" fillId="0" borderId="27" xfId="0" applyNumberFormat="1" applyBorder="1" applyAlignment="1">
      <alignment horizontal="center" vertical="center"/>
    </xf>
    <xf numFmtId="57" fontId="0" fillId="0" borderId="42" xfId="0" applyNumberFormat="1" applyBorder="1" applyAlignment="1">
      <alignment horizontal="center" vertical="center"/>
    </xf>
    <xf numFmtId="57" fontId="0" fillId="0" borderId="38" xfId="0" applyNumberFormat="1" applyBorder="1" applyAlignment="1">
      <alignment horizontal="center" vertical="center"/>
    </xf>
    <xf numFmtId="57" fontId="0" fillId="0" borderId="47" xfId="0" applyNumberFormat="1" applyBorder="1" applyAlignment="1">
      <alignment horizontal="center" vertical="center"/>
    </xf>
    <xf numFmtId="57" fontId="0" fillId="0" borderId="58" xfId="0" applyNumberFormat="1"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distributed"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left"/>
    </xf>
    <xf numFmtId="49" fontId="0" fillId="0" borderId="27" xfId="0" applyNumberFormat="1" applyBorder="1" applyAlignment="1">
      <alignment horizontal="right" vertical="center"/>
    </xf>
    <xf numFmtId="0" fontId="1" fillId="0" borderId="0" xfId="45" applyAlignment="1">
      <alignment vertical="center"/>
    </xf>
    <xf numFmtId="0" fontId="0" fillId="0" borderId="14" xfId="0" applyBorder="1" applyAlignment="1">
      <alignment horizontal="distributed"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distributed" vertical="center"/>
    </xf>
    <xf numFmtId="0" fontId="0" fillId="0" borderId="6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distributed" vertical="center"/>
    </xf>
    <xf numFmtId="0" fontId="0" fillId="0" borderId="17" xfId="0" applyBorder="1" applyAlignment="1">
      <alignment horizontal="distributed" vertical="center"/>
    </xf>
    <xf numFmtId="0" fontId="0" fillId="0" borderId="62" xfId="0" applyBorder="1" applyAlignment="1">
      <alignment horizontal="distributed" vertical="center"/>
    </xf>
    <xf numFmtId="0" fontId="0" fillId="0" borderId="47"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11" xfId="0" applyBorder="1" applyAlignment="1">
      <alignment horizontal="distributed" vertical="center"/>
    </xf>
    <xf numFmtId="0" fontId="3" fillId="0" borderId="63" xfId="0" applyFont="1" applyBorder="1" applyAlignment="1">
      <alignment horizontal="center" vertical="center"/>
    </xf>
    <xf numFmtId="0" fontId="0" fillId="0" borderId="62"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2_亀山Ｈ20入力0819" xfId="43" xr:uid="{00000000-0005-0000-0000-00002B000000}"/>
    <cellStyle name="標準_原本_亀山ﾀﾞﾑプランクトン同定計数結果Ｈ26 2 2" xfId="45" xr:uid="{00000000-0005-0000-0000-00002D000000}"/>
    <cellStyle name="良い" xfId="44" builtinId="26" customBuiltin="1"/>
  </cellStyles>
  <dxfs count="11">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B1:R102"/>
  <sheetViews>
    <sheetView tabSelected="1" view="pageBreakPreview" zoomScale="75" zoomScaleNormal="75" zoomScaleSheetLayoutView="75" workbookViewId="0">
      <pane ySplit="10" topLeftCell="A11" activePane="bottomLeft" state="frozen"/>
      <selection activeCell="H21" sqref="H21"/>
      <selection pane="bottomLeft" activeCell="M8" sqref="M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122</v>
      </c>
      <c r="L5" s="105" t="str">
        <f>K5</f>
        <v>2022.4.5</v>
      </c>
      <c r="M5" s="106" t="str">
        <f>K5</f>
        <v>2022.4.5</v>
      </c>
    </row>
    <row r="6" spans="2:18" ht="18" customHeight="1" x14ac:dyDescent="0.2">
      <c r="B6" s="4"/>
      <c r="C6" s="37"/>
      <c r="D6" s="119" t="s">
        <v>3</v>
      </c>
      <c r="E6" s="119"/>
      <c r="F6" s="119"/>
      <c r="G6" s="119"/>
      <c r="H6" s="37"/>
      <c r="I6" s="37"/>
      <c r="J6" s="5"/>
      <c r="K6" s="100">
        <v>0.43402777777777773</v>
      </c>
      <c r="L6" s="101">
        <v>0.4145833333333333</v>
      </c>
      <c r="M6" s="102">
        <v>0.44791666666666669</v>
      </c>
    </row>
    <row r="7" spans="2:18" ht="18" customHeight="1" x14ac:dyDescent="0.2">
      <c r="B7" s="4"/>
      <c r="C7" s="37"/>
      <c r="D7" s="119" t="s">
        <v>4</v>
      </c>
      <c r="E7" s="135"/>
      <c r="F7" s="135"/>
      <c r="G7" s="25" t="s">
        <v>5</v>
      </c>
      <c r="H7" s="37"/>
      <c r="I7" s="37"/>
      <c r="J7" s="5"/>
      <c r="K7" s="103" t="s">
        <v>134</v>
      </c>
      <c r="L7" s="103" t="s">
        <v>135</v>
      </c>
      <c r="M7" s="104" t="s">
        <v>135</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5" customHeight="1" x14ac:dyDescent="0.2">
      <c r="B11" s="30">
        <v>1</v>
      </c>
      <c r="C11" s="32" t="s">
        <v>62</v>
      </c>
      <c r="D11" s="32" t="s">
        <v>13</v>
      </c>
      <c r="E11" s="37"/>
      <c r="F11" s="37" t="s">
        <v>95</v>
      </c>
      <c r="G11" s="37"/>
      <c r="H11" s="37"/>
      <c r="I11" s="37"/>
      <c r="J11" s="37"/>
      <c r="K11" s="62" t="s">
        <v>123</v>
      </c>
      <c r="L11" s="62"/>
      <c r="M11" s="63"/>
      <c r="O11" t="s">
        <v>14</v>
      </c>
      <c r="P11">
        <f t="shared" ref="P11:R11" si="0">IF(K11="＋",0,IF(K11="(＋)",0,ABS(K11)))</f>
        <v>0</v>
      </c>
      <c r="Q11">
        <f t="shared" si="0"/>
        <v>0</v>
      </c>
      <c r="R11">
        <f t="shared" si="0"/>
        <v>0</v>
      </c>
    </row>
    <row r="12" spans="2:18" ht="13.5" customHeight="1" x14ac:dyDescent="0.2">
      <c r="B12" s="30">
        <f>B11+1</f>
        <v>2</v>
      </c>
      <c r="C12" s="32" t="s">
        <v>21</v>
      </c>
      <c r="D12" s="32" t="s">
        <v>22</v>
      </c>
      <c r="E12" s="37"/>
      <c r="F12" s="37" t="s">
        <v>96</v>
      </c>
      <c r="G12" s="37"/>
      <c r="H12" s="37"/>
      <c r="I12" s="37"/>
      <c r="J12" s="37"/>
      <c r="K12" s="64">
        <v>500</v>
      </c>
      <c r="L12" s="69">
        <v>260</v>
      </c>
      <c r="M12" s="65">
        <v>220</v>
      </c>
    </row>
    <row r="13" spans="2:18" ht="13.95" customHeight="1" x14ac:dyDescent="0.2">
      <c r="B13" s="30">
        <f t="shared" ref="B13:B51" si="1">B12+1</f>
        <v>3</v>
      </c>
      <c r="C13" s="32" t="s">
        <v>23</v>
      </c>
      <c r="D13" s="32" t="s">
        <v>24</v>
      </c>
      <c r="E13" s="37"/>
      <c r="F13" s="37" t="s">
        <v>114</v>
      </c>
      <c r="G13" s="37"/>
      <c r="H13" s="37"/>
      <c r="I13" s="37"/>
      <c r="J13" s="37"/>
      <c r="K13" s="64">
        <v>180</v>
      </c>
      <c r="L13" s="64">
        <v>50</v>
      </c>
      <c r="M13" s="65">
        <v>155</v>
      </c>
    </row>
    <row r="14" spans="2:18" ht="13.95" customHeight="1" x14ac:dyDescent="0.2">
      <c r="B14" s="30">
        <f t="shared" si="1"/>
        <v>4</v>
      </c>
      <c r="C14" s="32" t="s">
        <v>63</v>
      </c>
      <c r="D14" s="32" t="s">
        <v>15</v>
      </c>
      <c r="E14" s="37"/>
      <c r="F14" s="37" t="s">
        <v>97</v>
      </c>
      <c r="G14" s="37"/>
      <c r="H14" s="37"/>
      <c r="I14" s="37"/>
      <c r="J14" s="37"/>
      <c r="K14" s="64">
        <v>10</v>
      </c>
      <c r="L14" s="69">
        <v>75</v>
      </c>
      <c r="M14" s="65">
        <v>20</v>
      </c>
    </row>
    <row r="15" spans="2:18" ht="13.95" customHeight="1" x14ac:dyDescent="0.2">
      <c r="B15" s="30">
        <f t="shared" si="1"/>
        <v>5</v>
      </c>
      <c r="C15" s="33"/>
      <c r="D15" s="33"/>
      <c r="E15" s="37"/>
      <c r="F15" s="37" t="s">
        <v>125</v>
      </c>
      <c r="G15" s="37"/>
      <c r="H15" s="37"/>
      <c r="I15" s="37"/>
      <c r="J15" s="37"/>
      <c r="K15" s="64">
        <v>40</v>
      </c>
      <c r="L15" s="64">
        <v>5</v>
      </c>
      <c r="M15" s="65">
        <v>30</v>
      </c>
    </row>
    <row r="16" spans="2:18" ht="13.95" customHeight="1" x14ac:dyDescent="0.2">
      <c r="B16" s="30">
        <f t="shared" si="1"/>
        <v>6</v>
      </c>
      <c r="C16" s="33"/>
      <c r="D16" s="32" t="s">
        <v>16</v>
      </c>
      <c r="E16" s="37"/>
      <c r="F16" s="37" t="s">
        <v>98</v>
      </c>
      <c r="G16" s="37"/>
      <c r="H16" s="37"/>
      <c r="I16" s="37"/>
      <c r="J16" s="37"/>
      <c r="K16" s="64">
        <v>6</v>
      </c>
      <c r="L16" s="69">
        <v>16</v>
      </c>
      <c r="M16" s="65">
        <v>8</v>
      </c>
    </row>
    <row r="17" spans="2:17" ht="13.5" customHeight="1" x14ac:dyDescent="0.2">
      <c r="B17" s="30">
        <f t="shared" si="1"/>
        <v>7</v>
      </c>
      <c r="C17" s="33"/>
      <c r="D17" s="33"/>
      <c r="E17" s="37"/>
      <c r="F17" s="37" t="s">
        <v>99</v>
      </c>
      <c r="G17" s="37"/>
      <c r="H17" s="37"/>
      <c r="I17" s="37"/>
      <c r="J17" s="37"/>
      <c r="K17" s="64">
        <v>20</v>
      </c>
      <c r="L17" s="64" t="s">
        <v>124</v>
      </c>
      <c r="M17" s="65" t="s">
        <v>124</v>
      </c>
    </row>
    <row r="18" spans="2:17" ht="13.95" customHeight="1" x14ac:dyDescent="0.2">
      <c r="B18" s="30">
        <f t="shared" si="1"/>
        <v>8</v>
      </c>
      <c r="C18" s="33"/>
      <c r="D18" s="33"/>
      <c r="E18" s="37"/>
      <c r="F18" s="37" t="s">
        <v>100</v>
      </c>
      <c r="G18" s="37"/>
      <c r="H18" s="37"/>
      <c r="I18" s="37"/>
      <c r="J18" s="37"/>
      <c r="K18" s="64"/>
      <c r="L18" s="69" t="s">
        <v>124</v>
      </c>
      <c r="M18" s="65" t="s">
        <v>124</v>
      </c>
    </row>
    <row r="19" spans="2:17" ht="13.95" customHeight="1" x14ac:dyDescent="0.2">
      <c r="B19" s="30">
        <f t="shared" si="1"/>
        <v>9</v>
      </c>
      <c r="C19" s="33"/>
      <c r="D19" s="33"/>
      <c r="E19" s="37"/>
      <c r="F19" s="37" t="s">
        <v>126</v>
      </c>
      <c r="G19" s="37"/>
      <c r="H19" s="37"/>
      <c r="I19" s="37"/>
      <c r="J19" s="37"/>
      <c r="K19" s="64"/>
      <c r="L19" s="69"/>
      <c r="M19" s="65" t="s">
        <v>124</v>
      </c>
    </row>
    <row r="20" spans="2:17" ht="13.95" customHeight="1" x14ac:dyDescent="0.2">
      <c r="B20" s="30">
        <f t="shared" si="1"/>
        <v>10</v>
      </c>
      <c r="C20" s="33"/>
      <c r="D20" s="33"/>
      <c r="E20" s="37"/>
      <c r="F20" s="37" t="s">
        <v>17</v>
      </c>
      <c r="G20" s="37"/>
      <c r="H20" s="37"/>
      <c r="I20" s="37"/>
      <c r="J20" s="37"/>
      <c r="K20" s="64">
        <v>15</v>
      </c>
      <c r="L20" s="69">
        <v>5</v>
      </c>
      <c r="M20" s="65">
        <v>5</v>
      </c>
    </row>
    <row r="21" spans="2:17" ht="13.95" customHeight="1" x14ac:dyDescent="0.2">
      <c r="B21" s="30">
        <f t="shared" si="1"/>
        <v>11</v>
      </c>
      <c r="C21" s="33"/>
      <c r="D21" s="33"/>
      <c r="E21" s="37"/>
      <c r="F21" s="37" t="s">
        <v>127</v>
      </c>
      <c r="G21" s="37"/>
      <c r="H21" s="37"/>
      <c r="I21" s="37"/>
      <c r="J21" s="37"/>
      <c r="K21" s="64" t="s">
        <v>124</v>
      </c>
      <c r="L21" s="69" t="s">
        <v>124</v>
      </c>
      <c r="M21" s="65" t="s">
        <v>124</v>
      </c>
    </row>
    <row r="22" spans="2:17" ht="13.95" customHeight="1" x14ac:dyDescent="0.2">
      <c r="B22" s="30">
        <f t="shared" si="1"/>
        <v>12</v>
      </c>
      <c r="C22" s="33"/>
      <c r="D22" s="33"/>
      <c r="E22" s="37"/>
      <c r="F22" s="37" t="s">
        <v>64</v>
      </c>
      <c r="G22" s="37"/>
      <c r="H22" s="37"/>
      <c r="I22" s="37"/>
      <c r="J22" s="37"/>
      <c r="K22" s="64">
        <v>90</v>
      </c>
      <c r="L22" s="69">
        <v>5</v>
      </c>
      <c r="M22" s="65">
        <v>170</v>
      </c>
    </row>
    <row r="23" spans="2:17" ht="13.95" customHeight="1" x14ac:dyDescent="0.2">
      <c r="B23" s="30">
        <f t="shared" si="1"/>
        <v>13</v>
      </c>
      <c r="C23" s="33"/>
      <c r="D23" s="33"/>
      <c r="E23" s="37"/>
      <c r="F23" s="37" t="s">
        <v>101</v>
      </c>
      <c r="G23" s="37"/>
      <c r="H23" s="37"/>
      <c r="I23" s="37"/>
      <c r="J23" s="37"/>
      <c r="K23" s="64">
        <v>5</v>
      </c>
      <c r="L23" s="69">
        <v>20</v>
      </c>
      <c r="M23" s="65">
        <v>6</v>
      </c>
    </row>
    <row r="24" spans="2:17" ht="13.95" customHeight="1" x14ac:dyDescent="0.2">
      <c r="B24" s="30">
        <f t="shared" si="1"/>
        <v>14</v>
      </c>
      <c r="C24" s="33"/>
      <c r="D24" s="33"/>
      <c r="E24" s="37"/>
      <c r="F24" s="37" t="s">
        <v>116</v>
      </c>
      <c r="G24" s="37"/>
      <c r="H24" s="37"/>
      <c r="I24" s="37"/>
      <c r="J24" s="37"/>
      <c r="K24" s="64"/>
      <c r="L24" s="69"/>
      <c r="M24" s="65" t="s">
        <v>124</v>
      </c>
    </row>
    <row r="25" spans="2:17" ht="13.5" customHeight="1" x14ac:dyDescent="0.2">
      <c r="B25" s="30">
        <f t="shared" si="1"/>
        <v>15</v>
      </c>
      <c r="C25" s="33"/>
      <c r="D25" s="33"/>
      <c r="E25" s="37"/>
      <c r="F25" s="37" t="s">
        <v>18</v>
      </c>
      <c r="G25" s="37"/>
      <c r="H25" s="37"/>
      <c r="I25" s="37"/>
      <c r="J25" s="37"/>
      <c r="K25" s="64">
        <v>3000</v>
      </c>
      <c r="L25" s="69">
        <v>2350</v>
      </c>
      <c r="M25" s="65">
        <v>850</v>
      </c>
    </row>
    <row r="26" spans="2:17" ht="13.95" customHeight="1" x14ac:dyDescent="0.2">
      <c r="B26" s="30">
        <f t="shared" si="1"/>
        <v>16</v>
      </c>
      <c r="C26" s="33"/>
      <c r="D26" s="33"/>
      <c r="E26" s="37"/>
      <c r="F26" s="37" t="s">
        <v>19</v>
      </c>
      <c r="G26" s="37"/>
      <c r="H26" s="37"/>
      <c r="I26" s="37"/>
      <c r="J26" s="37"/>
      <c r="K26" s="64">
        <v>1100</v>
      </c>
      <c r="L26" s="64">
        <v>500</v>
      </c>
      <c r="M26" s="65">
        <v>240</v>
      </c>
    </row>
    <row r="27" spans="2:17" ht="13.95" customHeight="1" x14ac:dyDescent="0.2">
      <c r="B27" s="30">
        <f t="shared" si="1"/>
        <v>17</v>
      </c>
      <c r="C27" s="33"/>
      <c r="D27" s="33"/>
      <c r="E27" s="37"/>
      <c r="F27" s="37" t="s">
        <v>20</v>
      </c>
      <c r="G27" s="37"/>
      <c r="H27" s="37"/>
      <c r="I27" s="37"/>
      <c r="J27" s="37"/>
      <c r="K27" s="64" t="s">
        <v>124</v>
      </c>
      <c r="L27" s="69"/>
      <c r="M27" s="65"/>
    </row>
    <row r="28" spans="2:17" ht="13.5" customHeight="1" x14ac:dyDescent="0.2">
      <c r="B28" s="30">
        <f t="shared" si="1"/>
        <v>18</v>
      </c>
      <c r="C28" s="33"/>
      <c r="D28" s="33"/>
      <c r="E28" s="37"/>
      <c r="F28" s="37" t="s">
        <v>102</v>
      </c>
      <c r="G28" s="37"/>
      <c r="H28" s="37"/>
      <c r="I28" s="37"/>
      <c r="J28" s="37"/>
      <c r="K28" s="64"/>
      <c r="L28" s="69"/>
      <c r="M28" s="65">
        <v>5</v>
      </c>
    </row>
    <row r="29" spans="2:17" ht="13.95" customHeight="1" x14ac:dyDescent="0.2">
      <c r="B29" s="30">
        <f t="shared" si="1"/>
        <v>19</v>
      </c>
      <c r="C29" s="32" t="s">
        <v>68</v>
      </c>
      <c r="D29" s="32" t="s">
        <v>65</v>
      </c>
      <c r="E29" s="37"/>
      <c r="F29" s="37" t="s">
        <v>121</v>
      </c>
      <c r="G29" s="37"/>
      <c r="H29" s="37"/>
      <c r="I29" s="37"/>
      <c r="J29" s="37"/>
      <c r="K29" s="64">
        <v>50</v>
      </c>
      <c r="L29" s="64">
        <v>35</v>
      </c>
      <c r="M29" s="65">
        <v>10</v>
      </c>
      <c r="O29">
        <f>COUNTA(K29:K29)</f>
        <v>1</v>
      </c>
      <c r="P29">
        <f>COUNTA(L29:L29)</f>
        <v>1</v>
      </c>
      <c r="Q29">
        <f>COUNTA(M29:M29)</f>
        <v>1</v>
      </c>
    </row>
    <row r="30" spans="2:17" ht="13.95" customHeight="1" x14ac:dyDescent="0.2">
      <c r="B30" s="30">
        <f t="shared" si="1"/>
        <v>20</v>
      </c>
      <c r="C30" s="32" t="s">
        <v>66</v>
      </c>
      <c r="D30" s="32" t="s">
        <v>25</v>
      </c>
      <c r="E30" s="37"/>
      <c r="F30" s="37" t="s">
        <v>117</v>
      </c>
      <c r="G30" s="37"/>
      <c r="H30" s="37"/>
      <c r="I30" s="37"/>
      <c r="J30" s="37"/>
      <c r="K30" s="64">
        <v>5</v>
      </c>
      <c r="L30" s="69">
        <v>5</v>
      </c>
      <c r="M30" s="65"/>
    </row>
    <row r="31" spans="2:17" ht="13.95" customHeight="1" x14ac:dyDescent="0.2">
      <c r="B31" s="30">
        <f t="shared" si="1"/>
        <v>21</v>
      </c>
      <c r="C31" s="33"/>
      <c r="D31" s="33"/>
      <c r="E31" s="37"/>
      <c r="F31" s="37" t="s">
        <v>80</v>
      </c>
      <c r="G31" s="37"/>
      <c r="H31" s="37"/>
      <c r="I31" s="37"/>
      <c r="J31" s="37"/>
      <c r="K31" s="64">
        <v>2</v>
      </c>
      <c r="L31" s="69" t="s">
        <v>124</v>
      </c>
      <c r="M31" s="65"/>
    </row>
    <row r="32" spans="2:17" ht="13.5" customHeight="1" x14ac:dyDescent="0.2">
      <c r="B32" s="30">
        <f t="shared" si="1"/>
        <v>22</v>
      </c>
      <c r="C32" s="33"/>
      <c r="D32" s="33"/>
      <c r="E32" s="37"/>
      <c r="F32" s="37" t="s">
        <v>112</v>
      </c>
      <c r="G32" s="37"/>
      <c r="H32" s="37"/>
      <c r="I32" s="37"/>
      <c r="J32" s="37"/>
      <c r="K32" s="69"/>
      <c r="L32" s="64" t="s">
        <v>124</v>
      </c>
      <c r="M32" s="65"/>
    </row>
    <row r="33" spans="2:17" ht="13.95" customHeight="1" x14ac:dyDescent="0.2">
      <c r="B33" s="30">
        <f t="shared" si="1"/>
        <v>23</v>
      </c>
      <c r="C33" s="33"/>
      <c r="D33" s="33"/>
      <c r="E33" s="37"/>
      <c r="F33" s="37" t="s">
        <v>119</v>
      </c>
      <c r="G33" s="37"/>
      <c r="H33" s="37"/>
      <c r="I33" s="37"/>
      <c r="J33" s="37"/>
      <c r="K33" s="69" t="s">
        <v>124</v>
      </c>
      <c r="L33" s="64"/>
      <c r="M33" s="65"/>
    </row>
    <row r="34" spans="2:17" ht="13.95" customHeight="1" x14ac:dyDescent="0.2">
      <c r="B34" s="30">
        <f t="shared" si="1"/>
        <v>24</v>
      </c>
      <c r="C34" s="33"/>
      <c r="D34" s="33"/>
      <c r="E34" s="37"/>
      <c r="F34" s="37" t="s">
        <v>118</v>
      </c>
      <c r="G34" s="37"/>
      <c r="H34" s="37"/>
      <c r="I34" s="37"/>
      <c r="J34" s="37"/>
      <c r="K34" s="64">
        <v>10</v>
      </c>
      <c r="L34" s="69"/>
      <c r="M34" s="65" t="s">
        <v>124</v>
      </c>
    </row>
    <row r="35" spans="2:17" ht="13.95" customHeight="1" x14ac:dyDescent="0.2">
      <c r="B35" s="30">
        <f t="shared" si="1"/>
        <v>25</v>
      </c>
      <c r="C35" s="33"/>
      <c r="D35" s="33"/>
      <c r="E35" s="37"/>
      <c r="F35" s="37" t="s">
        <v>128</v>
      </c>
      <c r="G35" s="37"/>
      <c r="H35" s="37"/>
      <c r="I35" s="37"/>
      <c r="J35" s="37"/>
      <c r="K35" s="64">
        <v>150</v>
      </c>
      <c r="L35" s="69">
        <v>170</v>
      </c>
      <c r="M35" s="65">
        <v>40</v>
      </c>
    </row>
    <row r="36" spans="2:17" ht="13.95" customHeight="1" x14ac:dyDescent="0.2">
      <c r="B36" s="30">
        <f t="shared" si="1"/>
        <v>26</v>
      </c>
      <c r="C36" s="33"/>
      <c r="D36" s="33"/>
      <c r="E36" s="37"/>
      <c r="F36" s="37" t="s">
        <v>26</v>
      </c>
      <c r="G36" s="37"/>
      <c r="H36" s="37"/>
      <c r="I36" s="37"/>
      <c r="J36" s="37"/>
      <c r="K36" s="64" t="s">
        <v>124</v>
      </c>
      <c r="L36" s="69"/>
      <c r="M36" s="65">
        <v>16</v>
      </c>
    </row>
    <row r="37" spans="2:17" ht="13.95" customHeight="1" x14ac:dyDescent="0.2">
      <c r="B37" s="30">
        <f t="shared" si="1"/>
        <v>27</v>
      </c>
      <c r="C37" s="33"/>
      <c r="D37" s="33"/>
      <c r="E37" s="37"/>
      <c r="F37" s="37" t="s">
        <v>115</v>
      </c>
      <c r="G37" s="37"/>
      <c r="H37" s="37"/>
      <c r="I37" s="37"/>
      <c r="J37" s="37"/>
      <c r="K37" s="64">
        <v>30</v>
      </c>
      <c r="L37" s="69" t="s">
        <v>124</v>
      </c>
      <c r="M37" s="65"/>
    </row>
    <row r="38" spans="2:17" ht="13.95" customHeight="1" x14ac:dyDescent="0.2">
      <c r="B38" s="30">
        <f t="shared" si="1"/>
        <v>28</v>
      </c>
      <c r="C38" s="33"/>
      <c r="D38" s="33"/>
      <c r="E38" s="37"/>
      <c r="F38" s="37" t="s">
        <v>27</v>
      </c>
      <c r="G38" s="37"/>
      <c r="H38" s="37"/>
      <c r="I38" s="37"/>
      <c r="J38" s="37"/>
      <c r="K38" s="64">
        <v>600</v>
      </c>
      <c r="L38" s="69">
        <v>160</v>
      </c>
      <c r="M38" s="65">
        <v>260</v>
      </c>
    </row>
    <row r="39" spans="2:17" ht="13.95" customHeight="1" x14ac:dyDescent="0.2">
      <c r="B39" s="30">
        <f t="shared" si="1"/>
        <v>29</v>
      </c>
      <c r="C39" s="32" t="s">
        <v>28</v>
      </c>
      <c r="D39" s="32" t="s">
        <v>29</v>
      </c>
      <c r="E39" s="37"/>
      <c r="F39" s="37" t="s">
        <v>30</v>
      </c>
      <c r="G39" s="37"/>
      <c r="H39" s="37"/>
      <c r="I39" s="37"/>
      <c r="J39" s="37"/>
      <c r="K39" s="64"/>
      <c r="L39" s="69">
        <v>1</v>
      </c>
      <c r="M39" s="65"/>
      <c r="O39">
        <f>COUNTA(K30:K38)</f>
        <v>8</v>
      </c>
      <c r="P39">
        <f>COUNTA(L30:L38)</f>
        <v>6</v>
      </c>
      <c r="Q39">
        <f>COUNTA(M30:M38)</f>
        <v>4</v>
      </c>
    </row>
    <row r="40" spans="2:17" ht="13.95" customHeight="1" x14ac:dyDescent="0.2">
      <c r="B40" s="30">
        <f t="shared" si="1"/>
        <v>30</v>
      </c>
      <c r="C40" s="32" t="s">
        <v>31</v>
      </c>
      <c r="D40" s="32" t="s">
        <v>32</v>
      </c>
      <c r="E40" s="37"/>
      <c r="F40" s="37" t="s">
        <v>129</v>
      </c>
      <c r="G40" s="37"/>
      <c r="H40" s="37"/>
      <c r="I40" s="37"/>
      <c r="J40" s="37"/>
      <c r="K40" s="64" t="s">
        <v>124</v>
      </c>
      <c r="L40" s="69"/>
      <c r="M40" s="65"/>
    </row>
    <row r="41" spans="2:17" ht="13.5" customHeight="1" x14ac:dyDescent="0.2">
      <c r="B41" s="30">
        <f t="shared" si="1"/>
        <v>31</v>
      </c>
      <c r="C41" s="33"/>
      <c r="D41" s="33"/>
      <c r="E41" s="37"/>
      <c r="F41" s="37" t="s">
        <v>130</v>
      </c>
      <c r="G41" s="37"/>
      <c r="H41" s="37"/>
      <c r="I41" s="37"/>
      <c r="J41" s="37"/>
      <c r="K41" s="64"/>
      <c r="L41" s="69"/>
      <c r="M41" s="65" t="s">
        <v>124</v>
      </c>
    </row>
    <row r="42" spans="2:17" ht="13.5" customHeight="1" x14ac:dyDescent="0.2">
      <c r="B42" s="30">
        <f t="shared" si="1"/>
        <v>32</v>
      </c>
      <c r="C42" s="33"/>
      <c r="D42" s="33"/>
      <c r="E42" s="37"/>
      <c r="F42" s="37" t="s">
        <v>131</v>
      </c>
      <c r="G42" s="37"/>
      <c r="H42" s="37"/>
      <c r="I42" s="37"/>
      <c r="J42" s="37"/>
      <c r="K42" s="64" t="s">
        <v>124</v>
      </c>
      <c r="L42" s="69" t="s">
        <v>124</v>
      </c>
      <c r="M42" s="65">
        <v>1</v>
      </c>
    </row>
    <row r="43" spans="2:17" ht="13.95" customHeight="1" x14ac:dyDescent="0.2">
      <c r="B43" s="30">
        <f t="shared" si="1"/>
        <v>33</v>
      </c>
      <c r="C43" s="33"/>
      <c r="D43" s="33"/>
      <c r="E43" s="37"/>
      <c r="F43" s="37" t="s">
        <v>132</v>
      </c>
      <c r="G43" s="37"/>
      <c r="H43" s="37"/>
      <c r="I43" s="37"/>
      <c r="J43" s="37"/>
      <c r="K43" s="64" t="s">
        <v>124</v>
      </c>
      <c r="L43" s="69" t="s">
        <v>124</v>
      </c>
      <c r="M43" s="65"/>
    </row>
    <row r="44" spans="2:17" ht="13.95" customHeight="1" x14ac:dyDescent="0.2">
      <c r="B44" s="30">
        <f t="shared" si="1"/>
        <v>34</v>
      </c>
      <c r="C44" s="32" t="s">
        <v>33</v>
      </c>
      <c r="D44" s="32" t="s">
        <v>34</v>
      </c>
      <c r="E44" s="37"/>
      <c r="F44" s="37" t="s">
        <v>103</v>
      </c>
      <c r="G44" s="37"/>
      <c r="H44" s="37"/>
      <c r="I44" s="37"/>
      <c r="J44" s="37"/>
      <c r="K44" s="64"/>
      <c r="L44" s="69" t="s">
        <v>124</v>
      </c>
      <c r="M44" s="65"/>
    </row>
    <row r="45" spans="2:17" ht="13.95" customHeight="1" x14ac:dyDescent="0.2">
      <c r="B45" s="30">
        <f t="shared" si="1"/>
        <v>35</v>
      </c>
      <c r="C45" s="33"/>
      <c r="D45" s="32" t="s">
        <v>35</v>
      </c>
      <c r="E45" s="37"/>
      <c r="F45" s="37" t="s">
        <v>113</v>
      </c>
      <c r="G45" s="37"/>
      <c r="H45" s="37"/>
      <c r="I45" s="37"/>
      <c r="J45" s="37"/>
      <c r="K45" s="64" t="s">
        <v>124</v>
      </c>
      <c r="L45" s="69">
        <v>1</v>
      </c>
      <c r="M45" s="65">
        <v>1</v>
      </c>
    </row>
    <row r="46" spans="2:17" ht="13.95" customHeight="1" x14ac:dyDescent="0.2">
      <c r="B46" s="30">
        <f t="shared" si="1"/>
        <v>36</v>
      </c>
      <c r="C46" s="33"/>
      <c r="D46" s="33"/>
      <c r="E46" s="37"/>
      <c r="F46" s="37" t="s">
        <v>36</v>
      </c>
      <c r="G46" s="37"/>
      <c r="H46" s="37"/>
      <c r="I46" s="37"/>
      <c r="J46" s="37"/>
      <c r="K46" s="64">
        <v>5</v>
      </c>
      <c r="L46" s="69">
        <v>5</v>
      </c>
      <c r="M46" s="65">
        <v>5</v>
      </c>
    </row>
    <row r="47" spans="2:17" ht="13.95" customHeight="1" x14ac:dyDescent="0.2">
      <c r="B47" s="30">
        <f t="shared" si="1"/>
        <v>37</v>
      </c>
      <c r="C47" s="34"/>
      <c r="D47" s="40" t="s">
        <v>37</v>
      </c>
      <c r="E47" s="37"/>
      <c r="F47" s="37" t="s">
        <v>38</v>
      </c>
      <c r="G47" s="37"/>
      <c r="H47" s="37"/>
      <c r="I47" s="37"/>
      <c r="J47" s="37"/>
      <c r="K47" s="64">
        <v>5</v>
      </c>
      <c r="L47" s="64" t="s">
        <v>124</v>
      </c>
      <c r="M47" s="65" t="s">
        <v>124</v>
      </c>
    </row>
    <row r="48" spans="2:17" ht="13.95" customHeight="1" x14ac:dyDescent="0.2">
      <c r="B48" s="30">
        <f t="shared" si="1"/>
        <v>38</v>
      </c>
      <c r="C48" s="32" t="s">
        <v>0</v>
      </c>
      <c r="D48" s="40" t="s">
        <v>39</v>
      </c>
      <c r="E48" s="37"/>
      <c r="F48" s="37" t="s">
        <v>40</v>
      </c>
      <c r="G48" s="37"/>
      <c r="H48" s="37"/>
      <c r="I48" s="37"/>
      <c r="J48" s="37"/>
      <c r="K48" s="64" t="s">
        <v>124</v>
      </c>
      <c r="L48" s="64"/>
      <c r="M48" s="65" t="s">
        <v>124</v>
      </c>
      <c r="O48">
        <f>COUNTA(K39:K48)</f>
        <v>7</v>
      </c>
      <c r="P48">
        <f>COUNTA(L39:L48)</f>
        <v>7</v>
      </c>
      <c r="Q48">
        <f>COUNTA(M39:M48)</f>
        <v>6</v>
      </c>
    </row>
    <row r="49" spans="2:17" ht="13.95" customHeight="1" x14ac:dyDescent="0.2">
      <c r="B49" s="30">
        <f t="shared" si="1"/>
        <v>39</v>
      </c>
      <c r="C49" s="129" t="s">
        <v>41</v>
      </c>
      <c r="D49" s="130"/>
      <c r="E49" s="37"/>
      <c r="F49" s="37" t="s">
        <v>42</v>
      </c>
      <c r="G49" s="37"/>
      <c r="H49" s="37"/>
      <c r="I49" s="37"/>
      <c r="J49" s="37"/>
      <c r="K49" s="64">
        <v>40</v>
      </c>
      <c r="L49" s="69">
        <v>10</v>
      </c>
      <c r="M49" s="65">
        <v>20</v>
      </c>
    </row>
    <row r="50" spans="2:17" ht="13.95" customHeight="1" x14ac:dyDescent="0.2">
      <c r="B50" s="30">
        <f t="shared" si="1"/>
        <v>40</v>
      </c>
      <c r="C50" s="35"/>
      <c r="D50" s="36"/>
      <c r="E50" s="37"/>
      <c r="F50" s="37" t="s">
        <v>43</v>
      </c>
      <c r="G50" s="37"/>
      <c r="H50" s="37"/>
      <c r="I50" s="37"/>
      <c r="J50" s="37"/>
      <c r="K50" s="64">
        <v>30</v>
      </c>
      <c r="L50" s="69">
        <v>30</v>
      </c>
      <c r="M50" s="65">
        <v>20</v>
      </c>
    </row>
    <row r="51" spans="2:17" ht="13.5" customHeight="1" thickBot="1" x14ac:dyDescent="0.25">
      <c r="B51" s="30">
        <f t="shared" si="1"/>
        <v>41</v>
      </c>
      <c r="C51" s="35"/>
      <c r="D51" s="36"/>
      <c r="E51" s="37"/>
      <c r="F51" s="37" t="s">
        <v>44</v>
      </c>
      <c r="G51" s="37"/>
      <c r="H51" s="37"/>
      <c r="I51" s="37"/>
      <c r="J51" s="37"/>
      <c r="K51" s="64"/>
      <c r="L51" s="69">
        <v>30</v>
      </c>
      <c r="M51" s="65" t="s">
        <v>124</v>
      </c>
    </row>
    <row r="52" spans="2:17" ht="13.95" customHeight="1" x14ac:dyDescent="0.2">
      <c r="B52" s="66"/>
      <c r="C52" s="67"/>
      <c r="D52" s="67"/>
      <c r="E52" s="68"/>
      <c r="F52" s="68"/>
      <c r="G52" s="68"/>
      <c r="H52" s="68"/>
      <c r="I52" s="68"/>
      <c r="J52" s="68"/>
      <c r="K52" s="68"/>
      <c r="L52" s="68"/>
      <c r="M52" s="68"/>
      <c r="O52">
        <f>COUNTA(K$11:K$51)</f>
        <v>32</v>
      </c>
      <c r="P52">
        <f>COUNTA(L$11:L$51)</f>
        <v>30</v>
      </c>
      <c r="Q52">
        <f>COUNTA(M$11:M$51)</f>
        <v>30</v>
      </c>
    </row>
    <row r="53" spans="2:17" ht="18" customHeight="1" x14ac:dyDescent="0.2">
      <c r="O53" s="95">
        <f>SUM(K$12:K$51,P$11:P$11)</f>
        <v>5893</v>
      </c>
      <c r="P53" s="95">
        <f>SUM(L$12:L$51,Q$11:Q$11)</f>
        <v>3733</v>
      </c>
      <c r="Q53" s="95">
        <f>SUM(M$12:M$51,R$11:R$11)</f>
        <v>2082</v>
      </c>
    </row>
    <row r="54" spans="2:17" ht="18" customHeight="1" x14ac:dyDescent="0.2">
      <c r="B54" s="18"/>
    </row>
    <row r="55" spans="2:17" ht="9" customHeight="1" thickBot="1" x14ac:dyDescent="0.25"/>
    <row r="56" spans="2:17" ht="18" customHeight="1" x14ac:dyDescent="0.2">
      <c r="B56" s="1"/>
      <c r="C56" s="2"/>
      <c r="D56" s="131" t="s">
        <v>1</v>
      </c>
      <c r="E56" s="131"/>
      <c r="F56" s="131"/>
      <c r="G56" s="131"/>
      <c r="H56" s="2"/>
      <c r="I56" s="2"/>
      <c r="J56" s="3"/>
      <c r="K56" s="71" t="s">
        <v>70</v>
      </c>
      <c r="L56" s="81" t="s">
        <v>72</v>
      </c>
      <c r="M56" s="90" t="s">
        <v>73</v>
      </c>
    </row>
    <row r="57" spans="2:17" ht="18" customHeight="1" thickBot="1" x14ac:dyDescent="0.25">
      <c r="B57" s="6"/>
      <c r="C57" s="7"/>
      <c r="D57" s="122" t="s">
        <v>2</v>
      </c>
      <c r="E57" s="122"/>
      <c r="F57" s="122"/>
      <c r="G57" s="122"/>
      <c r="H57" s="7"/>
      <c r="I57" s="7"/>
      <c r="J57" s="8"/>
      <c r="K57" s="107" t="str">
        <f>K5</f>
        <v>2022.4.5</v>
      </c>
      <c r="L57" s="108" t="str">
        <f>K57</f>
        <v>2022.4.5</v>
      </c>
      <c r="M57" s="109" t="str">
        <f>K57</f>
        <v>2022.4.5</v>
      </c>
    </row>
    <row r="58" spans="2:17" ht="19.95" customHeight="1" thickTop="1" x14ac:dyDescent="0.2">
      <c r="B58" s="132" t="s">
        <v>46</v>
      </c>
      <c r="C58" s="133"/>
      <c r="D58" s="133"/>
      <c r="E58" s="133"/>
      <c r="F58" s="133"/>
      <c r="G58" s="133"/>
      <c r="H58" s="133"/>
      <c r="I58" s="133"/>
      <c r="J58" s="29"/>
      <c r="K58" s="75">
        <f>SUM(K59:K67)</f>
        <v>5893</v>
      </c>
      <c r="L58" s="75">
        <f>SUM(L59:L67)</f>
        <v>3733</v>
      </c>
      <c r="M58" s="93">
        <f>SUM(M59:M67)</f>
        <v>2082</v>
      </c>
    </row>
    <row r="59" spans="2:17" ht="13.95" customHeight="1" x14ac:dyDescent="0.2">
      <c r="B59" s="120" t="s">
        <v>47</v>
      </c>
      <c r="C59" s="121"/>
      <c r="D59" s="134"/>
      <c r="E59" s="43"/>
      <c r="F59" s="15"/>
      <c r="G59" s="119" t="s">
        <v>13</v>
      </c>
      <c r="H59" s="119"/>
      <c r="I59" s="15"/>
      <c r="J59" s="16"/>
      <c r="K59" s="38">
        <f>SUM(P$11:P$11)</f>
        <v>0</v>
      </c>
      <c r="L59" s="20">
        <f>SUM(Q$11:Q$11)</f>
        <v>0</v>
      </c>
      <c r="M59" s="39">
        <f>SUM(R$11:R$11)</f>
        <v>0</v>
      </c>
    </row>
    <row r="60" spans="2:17" ht="13.95" customHeight="1" x14ac:dyDescent="0.2">
      <c r="B60" s="17"/>
      <c r="C60" s="18"/>
      <c r="D60" s="19"/>
      <c r="E60" s="20"/>
      <c r="F60" s="37"/>
      <c r="G60" s="119" t="s">
        <v>67</v>
      </c>
      <c r="H60" s="119"/>
      <c r="I60" s="112"/>
      <c r="J60" s="44"/>
      <c r="K60" s="38">
        <f>SUM(K$12)</f>
        <v>500</v>
      </c>
      <c r="L60" s="20">
        <f>SUM(L$12)</f>
        <v>260</v>
      </c>
      <c r="M60" s="39">
        <f>SUM(M$12)</f>
        <v>220</v>
      </c>
      <c r="O60">
        <f>COUNTA(K$11:K$51)</f>
        <v>32</v>
      </c>
      <c r="P60">
        <f>COUNTA(L$11:L$51)</f>
        <v>30</v>
      </c>
      <c r="Q60">
        <f>COUNTA(M$11:M$51)</f>
        <v>30</v>
      </c>
    </row>
    <row r="61" spans="2:17" ht="13.95" customHeight="1" x14ac:dyDescent="0.2">
      <c r="B61" s="17"/>
      <c r="C61" s="18"/>
      <c r="D61" s="19"/>
      <c r="E61" s="20"/>
      <c r="F61" s="37"/>
      <c r="G61" s="119" t="s">
        <v>24</v>
      </c>
      <c r="H61" s="119"/>
      <c r="I61" s="15"/>
      <c r="J61" s="16"/>
      <c r="K61" s="38">
        <f>SUM(K$13:K$13)</f>
        <v>180</v>
      </c>
      <c r="L61" s="20">
        <f>SUM(L$13:L$13)</f>
        <v>50</v>
      </c>
      <c r="M61" s="39">
        <f>SUM(M$13:M$13)</f>
        <v>155</v>
      </c>
      <c r="O61" s="95">
        <f>SUM(K$12:K$51,P$11:P$11)</f>
        <v>5893</v>
      </c>
      <c r="P61" s="95">
        <f>SUM(L$12:L$51,Q$11:Q$11)</f>
        <v>3733</v>
      </c>
      <c r="Q61" s="95">
        <f>SUM(M$12:M$51,R$11:R$11)</f>
        <v>2082</v>
      </c>
    </row>
    <row r="62" spans="2:17" ht="13.95" customHeight="1" x14ac:dyDescent="0.2">
      <c r="B62" s="17"/>
      <c r="C62" s="18"/>
      <c r="D62" s="19"/>
      <c r="E62" s="20"/>
      <c r="F62" s="37"/>
      <c r="G62" s="119" t="s">
        <v>15</v>
      </c>
      <c r="H62" s="119"/>
      <c r="I62" s="15"/>
      <c r="J62" s="16"/>
      <c r="K62" s="38">
        <f>SUM(K$14:K$15)</f>
        <v>50</v>
      </c>
      <c r="L62" s="20">
        <f>SUM(L$14:L$15)</f>
        <v>80</v>
      </c>
      <c r="M62" s="39">
        <f>SUM(M$14:M$15)</f>
        <v>50</v>
      </c>
    </row>
    <row r="63" spans="2:17" ht="13.95" customHeight="1" x14ac:dyDescent="0.2">
      <c r="B63" s="17"/>
      <c r="C63" s="18"/>
      <c r="D63" s="19"/>
      <c r="E63" s="20"/>
      <c r="F63" s="37"/>
      <c r="G63" s="119" t="s">
        <v>16</v>
      </c>
      <c r="H63" s="119"/>
      <c r="I63" s="15"/>
      <c r="J63" s="16"/>
      <c r="K63" s="38">
        <f>SUM(K$16:K$28)</f>
        <v>4236</v>
      </c>
      <c r="L63" s="20">
        <f>SUM(L$16:L$28)</f>
        <v>2896</v>
      </c>
      <c r="M63" s="39">
        <f>SUM(M$16:M$28)</f>
        <v>1284</v>
      </c>
    </row>
    <row r="64" spans="2:17" ht="13.95" customHeight="1" x14ac:dyDescent="0.2">
      <c r="B64" s="17"/>
      <c r="C64" s="18"/>
      <c r="D64" s="19"/>
      <c r="E64" s="20"/>
      <c r="F64" s="37"/>
      <c r="G64" s="119" t="s">
        <v>65</v>
      </c>
      <c r="H64" s="119"/>
      <c r="I64" s="15"/>
      <c r="J64" s="16"/>
      <c r="K64" s="38">
        <f>SUM(K$29:K$29)</f>
        <v>50</v>
      </c>
      <c r="L64" s="20">
        <f>SUM(L$29:L$29)</f>
        <v>35</v>
      </c>
      <c r="M64" s="39">
        <f>SUM(M$29:M$29)</f>
        <v>10</v>
      </c>
    </row>
    <row r="65" spans="2:14" ht="13.95" customHeight="1" x14ac:dyDescent="0.2">
      <c r="B65" s="17"/>
      <c r="C65" s="18"/>
      <c r="D65" s="19"/>
      <c r="E65" s="20"/>
      <c r="F65" s="37"/>
      <c r="G65" s="119" t="s">
        <v>104</v>
      </c>
      <c r="H65" s="119"/>
      <c r="I65" s="15"/>
      <c r="J65" s="16"/>
      <c r="K65" s="38">
        <f>SUM(K$30:K$38)</f>
        <v>797</v>
      </c>
      <c r="L65" s="20">
        <f>SUM(L$30:L$38)</f>
        <v>335</v>
      </c>
      <c r="M65" s="39">
        <f>SUM(M$30:M$38)</f>
        <v>316</v>
      </c>
    </row>
    <row r="66" spans="2:14" ht="13.95" customHeight="1" x14ac:dyDescent="0.2">
      <c r="B66" s="17"/>
      <c r="C66" s="18"/>
      <c r="D66" s="19"/>
      <c r="E66" s="20"/>
      <c r="F66" s="37"/>
      <c r="G66" s="119" t="s">
        <v>48</v>
      </c>
      <c r="H66" s="119"/>
      <c r="I66" s="15"/>
      <c r="J66" s="16"/>
      <c r="K66" s="38">
        <f>SUM(K$49:K$50)</f>
        <v>70</v>
      </c>
      <c r="L66" s="20">
        <f t="shared" ref="L66:M66" si="2">SUM(L$49:L$50)</f>
        <v>40</v>
      </c>
      <c r="M66" s="39">
        <f t="shared" si="2"/>
        <v>40</v>
      </c>
    </row>
    <row r="67" spans="2:14" ht="13.95" customHeight="1" thickBot="1" x14ac:dyDescent="0.25">
      <c r="B67" s="21"/>
      <c r="C67" s="22"/>
      <c r="D67" s="23"/>
      <c r="E67" s="45"/>
      <c r="F67" s="10"/>
      <c r="G67" s="122" t="s">
        <v>45</v>
      </c>
      <c r="H67" s="122"/>
      <c r="I67" s="46"/>
      <c r="J67" s="47"/>
      <c r="K67" s="41">
        <f>SUM(K$39:K$48,K$51)</f>
        <v>10</v>
      </c>
      <c r="L67" s="45">
        <f>SUM(L$39:L$48,L$51)</f>
        <v>37</v>
      </c>
      <c r="M67" s="42">
        <f>SUM(M$39:M$48,M$51)</f>
        <v>7</v>
      </c>
    </row>
    <row r="68" spans="2:14" ht="18" customHeight="1" thickTop="1" x14ac:dyDescent="0.2">
      <c r="B68" s="123" t="s">
        <v>49</v>
      </c>
      <c r="C68" s="124"/>
      <c r="D68" s="125"/>
      <c r="E68" s="53"/>
      <c r="F68" s="113"/>
      <c r="G68" s="126" t="s">
        <v>50</v>
      </c>
      <c r="H68" s="126"/>
      <c r="I68" s="113"/>
      <c r="J68" s="114"/>
      <c r="K68" s="76" t="s">
        <v>51</v>
      </c>
      <c r="L68" s="84"/>
      <c r="M68" s="94"/>
    </row>
    <row r="69" spans="2:14" ht="18" customHeight="1" x14ac:dyDescent="0.2">
      <c r="B69" s="50"/>
      <c r="C69" s="51"/>
      <c r="D69" s="51"/>
      <c r="E69" s="48"/>
      <c r="F69" s="49"/>
      <c r="G69" s="31"/>
      <c r="H69" s="31"/>
      <c r="I69" s="49"/>
      <c r="J69" s="52"/>
      <c r="K69" s="77" t="s">
        <v>52</v>
      </c>
      <c r="L69" s="85"/>
      <c r="M69" s="88"/>
    </row>
    <row r="70" spans="2:14" ht="18" customHeight="1" x14ac:dyDescent="0.2">
      <c r="B70" s="17"/>
      <c r="C70" s="18"/>
      <c r="D70" s="18"/>
      <c r="E70" s="54"/>
      <c r="F70" s="7"/>
      <c r="G70" s="127" t="s">
        <v>53</v>
      </c>
      <c r="H70" s="127"/>
      <c r="I70" s="111"/>
      <c r="J70" s="115"/>
      <c r="K70" s="78" t="s">
        <v>54</v>
      </c>
      <c r="L70" s="86"/>
      <c r="M70" s="86"/>
    </row>
    <row r="71" spans="2:14" ht="18" customHeight="1" x14ac:dyDescent="0.2">
      <c r="B71" s="17"/>
      <c r="C71" s="18"/>
      <c r="D71" s="18"/>
      <c r="E71" s="55"/>
      <c r="F71" s="18"/>
      <c r="G71" s="56"/>
      <c r="H71" s="56"/>
      <c r="I71" s="51"/>
      <c r="J71" s="57"/>
      <c r="K71" s="79" t="s">
        <v>105</v>
      </c>
      <c r="L71" s="87"/>
      <c r="M71" s="87"/>
    </row>
    <row r="72" spans="2:14" ht="18" customHeight="1" x14ac:dyDescent="0.2">
      <c r="B72" s="17"/>
      <c r="C72" s="18"/>
      <c r="D72" s="18"/>
      <c r="E72" s="55"/>
      <c r="F72" s="18"/>
      <c r="G72" s="56"/>
      <c r="H72" s="56"/>
      <c r="I72" s="51"/>
      <c r="J72" s="57"/>
      <c r="K72" s="77" t="s">
        <v>78</v>
      </c>
      <c r="L72" s="85"/>
      <c r="M72" s="88"/>
    </row>
    <row r="73" spans="2:14" ht="18" customHeight="1" x14ac:dyDescent="0.2">
      <c r="B73" s="17"/>
      <c r="C73" s="18"/>
      <c r="D73" s="18"/>
      <c r="E73" s="54"/>
      <c r="F73" s="7"/>
      <c r="G73" s="127" t="s">
        <v>55</v>
      </c>
      <c r="H73" s="127"/>
      <c r="I73" s="111"/>
      <c r="J73" s="115"/>
      <c r="K73" s="78" t="s">
        <v>79</v>
      </c>
      <c r="L73" s="86"/>
      <c r="M73" s="86"/>
    </row>
    <row r="74" spans="2:14" ht="18" customHeight="1" x14ac:dyDescent="0.2">
      <c r="B74" s="17"/>
      <c r="C74" s="18"/>
      <c r="D74" s="18"/>
      <c r="E74" s="55"/>
      <c r="F74" s="18"/>
      <c r="G74" s="56"/>
      <c r="H74" s="56"/>
      <c r="I74" s="51"/>
      <c r="J74" s="57"/>
      <c r="K74" s="79" t="s">
        <v>106</v>
      </c>
      <c r="L74" s="87"/>
      <c r="M74" s="87"/>
    </row>
    <row r="75" spans="2:14" ht="18" customHeight="1" x14ac:dyDescent="0.2">
      <c r="B75" s="17"/>
      <c r="C75" s="18"/>
      <c r="D75" s="18"/>
      <c r="E75" s="55"/>
      <c r="F75" s="18"/>
      <c r="G75" s="56"/>
      <c r="H75" s="56"/>
      <c r="I75" s="51"/>
      <c r="J75" s="57"/>
      <c r="K75" s="79" t="s">
        <v>107</v>
      </c>
      <c r="L75" s="87"/>
      <c r="M75" s="87"/>
    </row>
    <row r="76" spans="2:14" ht="18" customHeight="1" x14ac:dyDescent="0.2">
      <c r="B76" s="17"/>
      <c r="C76" s="18"/>
      <c r="D76" s="18"/>
      <c r="E76" s="12"/>
      <c r="F76" s="13"/>
      <c r="G76" s="31"/>
      <c r="H76" s="31"/>
      <c r="I76" s="49"/>
      <c r="J76" s="52"/>
      <c r="K76" s="79" t="s">
        <v>106</v>
      </c>
      <c r="L76" s="88"/>
      <c r="M76" s="88"/>
    </row>
    <row r="77" spans="2:14" ht="18" customHeight="1" x14ac:dyDescent="0.2">
      <c r="B77" s="24"/>
      <c r="C77" s="13"/>
      <c r="D77" s="13"/>
      <c r="E77" s="20"/>
      <c r="F77" s="37"/>
      <c r="G77" s="119" t="s">
        <v>56</v>
      </c>
      <c r="H77" s="119"/>
      <c r="I77" s="15"/>
      <c r="J77" s="16"/>
      <c r="K77" s="70" t="s">
        <v>133</v>
      </c>
      <c r="L77" s="99"/>
      <c r="M77" s="89"/>
    </row>
    <row r="78" spans="2:14" ht="18" customHeight="1" x14ac:dyDescent="0.2">
      <c r="B78" s="120" t="s">
        <v>57</v>
      </c>
      <c r="C78" s="121"/>
      <c r="D78" s="121"/>
      <c r="E78" s="7"/>
      <c r="F78" s="7"/>
      <c r="G78" s="7"/>
      <c r="H78" s="7"/>
      <c r="I78" s="7"/>
      <c r="J78" s="7"/>
      <c r="K78" s="7"/>
      <c r="L78" s="7"/>
      <c r="M78" s="7"/>
      <c r="N78" s="17"/>
    </row>
    <row r="79" spans="2:14" ht="14.1" customHeight="1" x14ac:dyDescent="0.2">
      <c r="B79" s="58"/>
      <c r="C79" s="59" t="s">
        <v>58</v>
      </c>
      <c r="D79" s="60"/>
      <c r="E79" s="59"/>
      <c r="F79" s="59"/>
      <c r="G79" s="59"/>
      <c r="H79" s="59"/>
      <c r="I79" s="59"/>
      <c r="J79" s="59"/>
      <c r="K79" s="59"/>
      <c r="L79" s="59"/>
      <c r="M79" s="59"/>
      <c r="N79" s="61"/>
    </row>
    <row r="80" spans="2:14" ht="14.1" customHeight="1" x14ac:dyDescent="0.2">
      <c r="B80" s="58"/>
      <c r="C80" s="59" t="s">
        <v>59</v>
      </c>
      <c r="D80" s="60"/>
      <c r="E80" s="59"/>
      <c r="F80" s="59"/>
      <c r="G80" s="59"/>
      <c r="H80" s="59"/>
      <c r="I80" s="59"/>
      <c r="J80" s="59"/>
      <c r="K80" s="59"/>
      <c r="L80" s="59"/>
      <c r="M80" s="59"/>
      <c r="N80" s="61"/>
    </row>
    <row r="81" spans="2:14" ht="14.1" customHeight="1" x14ac:dyDescent="0.2">
      <c r="B81" s="58"/>
      <c r="C81" s="59" t="s">
        <v>60</v>
      </c>
      <c r="D81" s="60"/>
      <c r="E81" s="59"/>
      <c r="F81" s="59"/>
      <c r="G81" s="59"/>
      <c r="H81" s="59"/>
      <c r="I81" s="59"/>
      <c r="J81" s="59"/>
      <c r="K81" s="59"/>
      <c r="L81" s="59"/>
      <c r="M81" s="59"/>
      <c r="N81" s="61"/>
    </row>
    <row r="82" spans="2:14" ht="14.1" customHeight="1" x14ac:dyDescent="0.2">
      <c r="B82" s="58"/>
      <c r="C82" s="59" t="s">
        <v>86</v>
      </c>
      <c r="D82" s="60"/>
      <c r="E82" s="59"/>
      <c r="F82" s="59"/>
      <c r="G82" s="59"/>
      <c r="H82" s="59"/>
      <c r="I82" s="59"/>
      <c r="J82" s="59"/>
      <c r="K82" s="59"/>
      <c r="L82" s="59"/>
      <c r="M82" s="59"/>
      <c r="N82" s="61"/>
    </row>
    <row r="83" spans="2:14" ht="14.1" customHeight="1" x14ac:dyDescent="0.2">
      <c r="B83" s="58"/>
      <c r="C83" s="59" t="s">
        <v>108</v>
      </c>
      <c r="D83" s="60"/>
      <c r="E83" s="59"/>
      <c r="F83" s="59"/>
      <c r="G83" s="59"/>
      <c r="H83" s="59"/>
      <c r="I83" s="59"/>
      <c r="J83" s="59"/>
      <c r="K83" s="59"/>
      <c r="L83" s="59"/>
      <c r="M83" s="59"/>
      <c r="N83" s="61"/>
    </row>
    <row r="84" spans="2:14" ht="14.1" customHeight="1" x14ac:dyDescent="0.2">
      <c r="B84" s="61"/>
      <c r="C84" s="59" t="s">
        <v>85</v>
      </c>
      <c r="D84" s="59"/>
      <c r="E84" s="59"/>
      <c r="F84" s="59"/>
      <c r="G84" s="59"/>
      <c r="H84" s="59"/>
      <c r="I84" s="59"/>
      <c r="J84" s="59"/>
      <c r="K84" s="59"/>
      <c r="L84" s="59"/>
      <c r="M84" s="59"/>
      <c r="N84" s="61"/>
    </row>
    <row r="85" spans="2:14" ht="14.1" customHeight="1" x14ac:dyDescent="0.2">
      <c r="B85" s="61"/>
      <c r="C85" s="59" t="s">
        <v>84</v>
      </c>
      <c r="D85" s="59"/>
      <c r="E85" s="59"/>
      <c r="F85" s="59"/>
      <c r="G85" s="59"/>
      <c r="H85" s="59"/>
      <c r="I85" s="59"/>
      <c r="J85" s="59"/>
      <c r="K85" s="59"/>
      <c r="L85" s="59"/>
      <c r="M85" s="59"/>
      <c r="N85" s="61"/>
    </row>
    <row r="86" spans="2:14" ht="14.1" customHeight="1" x14ac:dyDescent="0.2">
      <c r="B86" s="61"/>
      <c r="C86" s="59" t="s">
        <v>81</v>
      </c>
      <c r="D86" s="59"/>
      <c r="E86" s="59"/>
      <c r="F86" s="59"/>
      <c r="G86" s="59"/>
      <c r="H86" s="59"/>
      <c r="I86" s="59"/>
      <c r="J86" s="59"/>
      <c r="K86" s="59"/>
      <c r="L86" s="59"/>
      <c r="M86" s="59"/>
      <c r="N86" s="61"/>
    </row>
    <row r="87" spans="2:14" ht="14.1" customHeight="1" x14ac:dyDescent="0.2">
      <c r="B87" s="61"/>
      <c r="C87" s="59" t="s">
        <v>82</v>
      </c>
      <c r="D87" s="59"/>
      <c r="E87" s="59"/>
      <c r="F87" s="59"/>
      <c r="G87" s="59"/>
      <c r="H87" s="59"/>
      <c r="I87" s="59"/>
      <c r="J87" s="59"/>
      <c r="K87" s="59"/>
      <c r="L87" s="59"/>
      <c r="M87" s="59"/>
      <c r="N87" s="61"/>
    </row>
    <row r="88" spans="2:14" ht="14.1" customHeight="1" x14ac:dyDescent="0.2">
      <c r="B88" s="61"/>
      <c r="C88" s="59" t="s">
        <v>109</v>
      </c>
      <c r="D88" s="59"/>
      <c r="E88" s="59"/>
      <c r="F88" s="59"/>
      <c r="G88" s="59"/>
      <c r="H88" s="59"/>
      <c r="I88" s="59"/>
      <c r="J88" s="59"/>
      <c r="K88" s="59"/>
      <c r="L88" s="59"/>
      <c r="M88" s="59"/>
      <c r="N88" s="61"/>
    </row>
    <row r="89" spans="2:14" ht="14.1" customHeight="1" x14ac:dyDescent="0.2">
      <c r="B89" s="61"/>
      <c r="C89" s="59" t="s">
        <v>87</v>
      </c>
      <c r="D89" s="59"/>
      <c r="E89" s="59"/>
      <c r="F89" s="59"/>
      <c r="G89" s="59"/>
      <c r="H89" s="59"/>
      <c r="I89" s="59"/>
      <c r="J89" s="59"/>
      <c r="K89" s="59"/>
      <c r="L89" s="59"/>
      <c r="M89" s="59"/>
      <c r="N89" s="61"/>
    </row>
    <row r="90" spans="2:14" ht="14.1" customHeight="1" x14ac:dyDescent="0.2">
      <c r="B90" s="61"/>
      <c r="C90" s="59" t="s">
        <v>88</v>
      </c>
      <c r="D90" s="59"/>
      <c r="E90" s="59"/>
      <c r="F90" s="59"/>
      <c r="G90" s="59"/>
      <c r="H90" s="59"/>
      <c r="I90" s="59"/>
      <c r="J90" s="59"/>
      <c r="K90" s="59"/>
      <c r="L90" s="59"/>
      <c r="M90" s="59"/>
      <c r="N90" s="61"/>
    </row>
    <row r="91" spans="2:14" ht="14.1" customHeight="1" x14ac:dyDescent="0.2">
      <c r="B91" s="61"/>
      <c r="C91" s="59" t="s">
        <v>89</v>
      </c>
      <c r="D91" s="59"/>
      <c r="E91" s="59"/>
      <c r="F91" s="59"/>
      <c r="G91" s="59"/>
      <c r="H91" s="59"/>
      <c r="I91" s="59"/>
      <c r="J91" s="59"/>
      <c r="K91" s="59"/>
      <c r="L91" s="59"/>
      <c r="M91" s="59"/>
      <c r="N91" s="61"/>
    </row>
    <row r="92" spans="2:14" ht="14.1" customHeight="1" x14ac:dyDescent="0.2">
      <c r="B92" s="61"/>
      <c r="C92" s="59" t="s">
        <v>90</v>
      </c>
      <c r="D92" s="59"/>
      <c r="E92" s="59"/>
      <c r="F92" s="59"/>
      <c r="G92" s="59"/>
      <c r="H92" s="59"/>
      <c r="I92" s="59"/>
      <c r="J92" s="59"/>
      <c r="K92" s="59"/>
      <c r="L92" s="59"/>
      <c r="M92" s="59"/>
      <c r="N92" s="61"/>
    </row>
    <row r="93" spans="2:14" ht="18" customHeight="1" x14ac:dyDescent="0.2">
      <c r="B93" s="61"/>
      <c r="C93" s="59" t="s">
        <v>110</v>
      </c>
      <c r="D93" s="59"/>
      <c r="E93" s="59"/>
      <c r="F93" s="59"/>
      <c r="G93" s="59"/>
      <c r="H93" s="59"/>
      <c r="I93" s="59"/>
      <c r="J93" s="59"/>
      <c r="K93" s="59"/>
      <c r="L93" s="59"/>
      <c r="M93" s="59"/>
      <c r="N93" s="61"/>
    </row>
    <row r="94" spans="2:14" x14ac:dyDescent="0.2">
      <c r="B94" s="61"/>
      <c r="C94" s="59" t="s">
        <v>111</v>
      </c>
      <c r="D94" s="59"/>
      <c r="E94" s="59"/>
      <c r="F94" s="59"/>
      <c r="G94" s="59"/>
      <c r="H94" s="59"/>
      <c r="I94" s="59"/>
      <c r="J94" s="59"/>
      <c r="K94" s="59"/>
      <c r="L94" s="59"/>
      <c r="M94" s="59"/>
      <c r="N94" s="61"/>
    </row>
    <row r="95" spans="2:14" x14ac:dyDescent="0.2">
      <c r="B95" s="61"/>
      <c r="C95" s="59" t="s">
        <v>91</v>
      </c>
      <c r="D95" s="59"/>
      <c r="E95" s="59"/>
      <c r="F95" s="59"/>
      <c r="G95" s="59"/>
      <c r="H95" s="59"/>
      <c r="I95" s="59"/>
      <c r="J95" s="59"/>
      <c r="K95" s="59"/>
      <c r="L95" s="59"/>
      <c r="M95" s="59"/>
      <c r="N95" s="61"/>
    </row>
    <row r="96" spans="2:14" ht="14.1" customHeight="1" x14ac:dyDescent="0.2">
      <c r="B96" s="61"/>
      <c r="C96" s="59" t="s">
        <v>83</v>
      </c>
      <c r="D96" s="59"/>
      <c r="E96" s="59"/>
      <c r="F96" s="59"/>
      <c r="G96" s="59"/>
      <c r="H96" s="59"/>
      <c r="I96" s="59"/>
      <c r="J96" s="59"/>
      <c r="K96" s="59"/>
      <c r="L96" s="59"/>
      <c r="M96" s="59"/>
      <c r="N96" s="61"/>
    </row>
    <row r="97" spans="2:14" x14ac:dyDescent="0.2">
      <c r="B97" s="96"/>
      <c r="C97" s="59" t="s">
        <v>92</v>
      </c>
      <c r="N97" s="96"/>
    </row>
    <row r="98" spans="2:14" x14ac:dyDescent="0.2">
      <c r="B98" s="61"/>
      <c r="C98" s="59" t="s">
        <v>69</v>
      </c>
      <c r="D98" s="59"/>
      <c r="E98" s="59"/>
      <c r="F98" s="59"/>
      <c r="G98" s="59"/>
      <c r="H98" s="59"/>
      <c r="I98" s="59"/>
      <c r="J98" s="59"/>
      <c r="K98" s="59"/>
      <c r="L98" s="59"/>
      <c r="M98" s="59"/>
      <c r="N98" s="61"/>
    </row>
    <row r="99" spans="2:14" x14ac:dyDescent="0.2">
      <c r="B99" s="61"/>
      <c r="C99" s="59" t="s">
        <v>61</v>
      </c>
      <c r="D99" s="59"/>
      <c r="E99" s="59"/>
      <c r="F99" s="59"/>
      <c r="G99" s="59"/>
      <c r="H99" s="59"/>
      <c r="I99" s="59"/>
      <c r="J99" s="59"/>
      <c r="K99" s="59"/>
      <c r="L99" s="59"/>
      <c r="M99" s="59"/>
      <c r="N99" s="61"/>
    </row>
    <row r="100" spans="2:14" x14ac:dyDescent="0.2">
      <c r="B100" s="96"/>
      <c r="C100" s="59" t="s">
        <v>93</v>
      </c>
      <c r="N100" s="96"/>
    </row>
    <row r="101" spans="2:14" x14ac:dyDescent="0.2">
      <c r="B101" s="96"/>
      <c r="C101" s="59" t="s">
        <v>120</v>
      </c>
      <c r="N101" s="96"/>
    </row>
    <row r="102" spans="2:14" ht="13.8" thickBot="1" x14ac:dyDescent="0.25">
      <c r="B102" s="97"/>
      <c r="C102" s="80" t="s">
        <v>94</v>
      </c>
      <c r="D102" s="98"/>
      <c r="E102" s="98"/>
      <c r="F102" s="98"/>
      <c r="G102" s="98"/>
      <c r="H102" s="98"/>
      <c r="I102" s="98"/>
      <c r="J102" s="98"/>
      <c r="K102" s="98"/>
      <c r="L102" s="98"/>
      <c r="M102" s="98"/>
      <c r="N102" s="96"/>
    </row>
  </sheetData>
  <mergeCells count="27">
    <mergeCell ref="D9:F9"/>
    <mergeCell ref="D4:G4"/>
    <mergeCell ref="D5:G5"/>
    <mergeCell ref="D6:G6"/>
    <mergeCell ref="D7:F7"/>
    <mergeCell ref="D8:F8"/>
    <mergeCell ref="G65:H65"/>
    <mergeCell ref="G10:H10"/>
    <mergeCell ref="C49:D49"/>
    <mergeCell ref="D56:G56"/>
    <mergeCell ref="D57:G57"/>
    <mergeCell ref="B58:I58"/>
    <mergeCell ref="B59:D59"/>
    <mergeCell ref="G59:H59"/>
    <mergeCell ref="G60:H60"/>
    <mergeCell ref="G61:H61"/>
    <mergeCell ref="G62:H62"/>
    <mergeCell ref="G63:H63"/>
    <mergeCell ref="G64:H64"/>
    <mergeCell ref="G77:H77"/>
    <mergeCell ref="B78:D78"/>
    <mergeCell ref="G66:H66"/>
    <mergeCell ref="G67:H67"/>
    <mergeCell ref="B68:D68"/>
    <mergeCell ref="G68:H68"/>
    <mergeCell ref="G70:H70"/>
    <mergeCell ref="G73:H73"/>
  </mergeCells>
  <phoneticPr fontId="23"/>
  <conditionalFormatting sqref="N11:N51">
    <cfRule type="expression" dxfId="0"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5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R89"/>
  <sheetViews>
    <sheetView view="pageBreakPreview" zoomScale="75" zoomScaleNormal="75" zoomScaleSheetLayoutView="75" workbookViewId="0">
      <pane ySplit="10" topLeftCell="A11" activePane="bottomLeft" state="frozen"/>
      <selection activeCell="H21" sqref="H21"/>
      <selection pane="bottomLeft" activeCell="M8" sqref="M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322</v>
      </c>
      <c r="L5" s="105" t="str">
        <f>K5</f>
        <v>2023.1.5</v>
      </c>
      <c r="M5" s="106" t="str">
        <f>K5</f>
        <v>2023.1.5</v>
      </c>
    </row>
    <row r="6" spans="2:18" ht="18" customHeight="1" x14ac:dyDescent="0.2">
      <c r="B6" s="4"/>
      <c r="C6" s="37"/>
      <c r="D6" s="119" t="s">
        <v>3</v>
      </c>
      <c r="E6" s="119"/>
      <c r="F6" s="119"/>
      <c r="G6" s="119"/>
      <c r="H6" s="37"/>
      <c r="I6" s="37"/>
      <c r="J6" s="5"/>
      <c r="K6" s="100">
        <v>0.4548611111111111</v>
      </c>
      <c r="L6" s="101">
        <v>0.4291666666666667</v>
      </c>
      <c r="M6" s="102">
        <v>0.4777777777777778</v>
      </c>
    </row>
    <row r="7" spans="2:18" ht="18" customHeight="1" x14ac:dyDescent="0.2">
      <c r="B7" s="4"/>
      <c r="C7" s="37"/>
      <c r="D7" s="119" t="s">
        <v>4</v>
      </c>
      <c r="E7" s="135"/>
      <c r="F7" s="135"/>
      <c r="G7" s="25" t="s">
        <v>5</v>
      </c>
      <c r="H7" s="37"/>
      <c r="I7" s="37"/>
      <c r="J7" s="5"/>
      <c r="K7" s="103" t="s">
        <v>325</v>
      </c>
      <c r="L7" s="103" t="s">
        <v>326</v>
      </c>
      <c r="M7" s="104" t="s">
        <v>327</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95" customHeight="1" x14ac:dyDescent="0.2">
      <c r="B11" s="30">
        <v>1</v>
      </c>
      <c r="C11" s="32" t="s">
        <v>62</v>
      </c>
      <c r="D11" s="32" t="s">
        <v>13</v>
      </c>
      <c r="E11" s="37"/>
      <c r="F11" s="37" t="s">
        <v>172</v>
      </c>
      <c r="G11" s="37"/>
      <c r="H11" s="37"/>
      <c r="I11" s="37"/>
      <c r="J11" s="37"/>
      <c r="K11" s="62" t="s">
        <v>123</v>
      </c>
      <c r="L11" s="62" t="s">
        <v>320</v>
      </c>
      <c r="M11" s="63"/>
      <c r="O11" t="s">
        <v>14</v>
      </c>
      <c r="P11">
        <f t="shared" ref="P11:R12" si="0">IF(K11="＋",0,IF(K11="(＋)",0,ABS(K11)))</f>
        <v>0</v>
      </c>
      <c r="Q11">
        <f t="shared" si="0"/>
        <v>1</v>
      </c>
      <c r="R11">
        <f t="shared" si="0"/>
        <v>0</v>
      </c>
    </row>
    <row r="12" spans="2:18" ht="13.5" customHeight="1" x14ac:dyDescent="0.2">
      <c r="B12" s="30">
        <f>B11+1</f>
        <v>2</v>
      </c>
      <c r="C12" s="35"/>
      <c r="D12" s="33"/>
      <c r="E12" s="37"/>
      <c r="F12" s="37" t="s">
        <v>179</v>
      </c>
      <c r="G12" s="37"/>
      <c r="H12" s="37"/>
      <c r="I12" s="37"/>
      <c r="J12" s="37"/>
      <c r="K12" s="62" t="s">
        <v>124</v>
      </c>
      <c r="L12" s="117"/>
      <c r="M12" s="63"/>
      <c r="O12" t="s">
        <v>14</v>
      </c>
      <c r="P12">
        <f>IF(K12="＋",0,IF(K12="(＋)",0,ABS(K12)))</f>
        <v>0</v>
      </c>
      <c r="Q12">
        <f t="shared" si="0"/>
        <v>0</v>
      </c>
      <c r="R12">
        <f t="shared" si="0"/>
        <v>0</v>
      </c>
    </row>
    <row r="13" spans="2:18" ht="13.5" customHeight="1" x14ac:dyDescent="0.2">
      <c r="B13" s="30">
        <f t="shared" ref="B13:B44" si="1">B12+1</f>
        <v>3</v>
      </c>
      <c r="C13" s="32" t="s">
        <v>21</v>
      </c>
      <c r="D13" s="32" t="s">
        <v>22</v>
      </c>
      <c r="E13" s="37"/>
      <c r="F13" s="37" t="s">
        <v>96</v>
      </c>
      <c r="G13" s="37"/>
      <c r="H13" s="37"/>
      <c r="I13" s="37"/>
      <c r="J13" s="37"/>
      <c r="K13" s="64">
        <v>5</v>
      </c>
      <c r="L13" s="69">
        <v>82</v>
      </c>
      <c r="M13" s="65">
        <v>94</v>
      </c>
    </row>
    <row r="14" spans="2:18" ht="13.95" customHeight="1" x14ac:dyDescent="0.2">
      <c r="B14" s="30">
        <f t="shared" si="1"/>
        <v>4</v>
      </c>
      <c r="C14" s="32" t="s">
        <v>23</v>
      </c>
      <c r="D14" s="32" t="s">
        <v>24</v>
      </c>
      <c r="E14" s="37"/>
      <c r="F14" s="37" t="s">
        <v>114</v>
      </c>
      <c r="G14" s="37"/>
      <c r="H14" s="37"/>
      <c r="I14" s="37"/>
      <c r="J14" s="37"/>
      <c r="K14" s="64"/>
      <c r="L14" s="64">
        <v>1</v>
      </c>
      <c r="M14" s="65">
        <v>3</v>
      </c>
    </row>
    <row r="15" spans="2:18" ht="13.95" customHeight="1" x14ac:dyDescent="0.2">
      <c r="B15" s="30">
        <f t="shared" si="1"/>
        <v>5</v>
      </c>
      <c r="C15" s="32" t="s">
        <v>63</v>
      </c>
      <c r="D15" s="32" t="s">
        <v>15</v>
      </c>
      <c r="E15" s="37"/>
      <c r="F15" s="37" t="s">
        <v>97</v>
      </c>
      <c r="G15" s="37"/>
      <c r="H15" s="37"/>
      <c r="I15" s="37"/>
      <c r="J15" s="37"/>
      <c r="K15" s="64"/>
      <c r="L15" s="69">
        <v>1</v>
      </c>
      <c r="M15" s="65" t="s">
        <v>124</v>
      </c>
    </row>
    <row r="16" spans="2:18" ht="13.95" customHeight="1" x14ac:dyDescent="0.2">
      <c r="B16" s="30">
        <f t="shared" si="1"/>
        <v>6</v>
      </c>
      <c r="C16" s="33"/>
      <c r="D16" s="33"/>
      <c r="E16" s="37"/>
      <c r="F16" s="37" t="s">
        <v>321</v>
      </c>
      <c r="G16" s="37"/>
      <c r="H16" s="37"/>
      <c r="I16" s="37"/>
      <c r="J16" s="37"/>
      <c r="K16" s="64"/>
      <c r="L16" s="64"/>
      <c r="M16" s="65">
        <v>1</v>
      </c>
    </row>
    <row r="17" spans="2:17" ht="13.95" customHeight="1" x14ac:dyDescent="0.2">
      <c r="B17" s="30">
        <f t="shared" si="1"/>
        <v>7</v>
      </c>
      <c r="C17" s="33"/>
      <c r="D17" s="33"/>
      <c r="E17" s="37"/>
      <c r="F17" s="37" t="s">
        <v>145</v>
      </c>
      <c r="G17" s="37"/>
      <c r="H17" s="37"/>
      <c r="I17" s="37"/>
      <c r="J17" s="37"/>
      <c r="K17" s="64"/>
      <c r="L17" s="64">
        <v>8</v>
      </c>
      <c r="M17" s="65">
        <v>44</v>
      </c>
    </row>
    <row r="18" spans="2:17" ht="13.95" customHeight="1" x14ac:dyDescent="0.2">
      <c r="B18" s="30">
        <f t="shared" si="1"/>
        <v>8</v>
      </c>
      <c r="C18" s="33"/>
      <c r="D18" s="32" t="s">
        <v>16</v>
      </c>
      <c r="E18" s="37"/>
      <c r="F18" s="37" t="s">
        <v>313</v>
      </c>
      <c r="G18" s="37"/>
      <c r="H18" s="37"/>
      <c r="I18" s="37"/>
      <c r="J18" s="37"/>
      <c r="K18" s="64" t="s">
        <v>124</v>
      </c>
      <c r="L18" s="69"/>
      <c r="M18" s="65"/>
    </row>
    <row r="19" spans="2:17" ht="13.95" customHeight="1" x14ac:dyDescent="0.2">
      <c r="B19" s="30">
        <f t="shared" si="1"/>
        <v>9</v>
      </c>
      <c r="C19" s="33"/>
      <c r="D19" s="33"/>
      <c r="E19" s="37"/>
      <c r="F19" s="37" t="s">
        <v>98</v>
      </c>
      <c r="G19" s="37"/>
      <c r="H19" s="37"/>
      <c r="I19" s="37"/>
      <c r="J19" s="37"/>
      <c r="K19" s="64">
        <v>8</v>
      </c>
      <c r="L19" s="69"/>
      <c r="M19" s="65" t="s">
        <v>124</v>
      </c>
    </row>
    <row r="20" spans="2:17" ht="13.95" customHeight="1" x14ac:dyDescent="0.2">
      <c r="B20" s="30">
        <f t="shared" si="1"/>
        <v>10</v>
      </c>
      <c r="C20" s="33"/>
      <c r="D20" s="33"/>
      <c r="E20" s="37"/>
      <c r="F20" s="37" t="s">
        <v>149</v>
      </c>
      <c r="G20" s="37"/>
      <c r="H20" s="37"/>
      <c r="I20" s="37"/>
      <c r="J20" s="37"/>
      <c r="K20" s="64">
        <v>4</v>
      </c>
      <c r="L20" s="69">
        <v>8</v>
      </c>
      <c r="M20" s="65">
        <v>49</v>
      </c>
    </row>
    <row r="21" spans="2:17" ht="13.5" customHeight="1" x14ac:dyDescent="0.2">
      <c r="B21" s="30">
        <f t="shared" si="1"/>
        <v>11</v>
      </c>
      <c r="C21" s="33"/>
      <c r="D21" s="33"/>
      <c r="E21" s="37"/>
      <c r="F21" s="37" t="s">
        <v>99</v>
      </c>
      <c r="G21" s="37"/>
      <c r="H21" s="37"/>
      <c r="I21" s="37"/>
      <c r="J21" s="37"/>
      <c r="K21" s="64">
        <v>34</v>
      </c>
      <c r="L21" s="64">
        <v>15</v>
      </c>
      <c r="M21" s="65">
        <v>49</v>
      </c>
    </row>
    <row r="22" spans="2:17" ht="13.95" customHeight="1" x14ac:dyDescent="0.2">
      <c r="B22" s="30">
        <f t="shared" si="1"/>
        <v>12</v>
      </c>
      <c r="C22" s="33"/>
      <c r="D22" s="33"/>
      <c r="E22" s="37"/>
      <c r="F22" s="37" t="s">
        <v>17</v>
      </c>
      <c r="G22" s="37"/>
      <c r="H22" s="37"/>
      <c r="I22" s="37"/>
      <c r="J22" s="37"/>
      <c r="K22" s="64">
        <v>4</v>
      </c>
      <c r="L22" s="69">
        <v>1</v>
      </c>
      <c r="M22" s="65"/>
    </row>
    <row r="23" spans="2:17" ht="13.95" customHeight="1" x14ac:dyDescent="0.2">
      <c r="B23" s="30">
        <f t="shared" si="1"/>
        <v>13</v>
      </c>
      <c r="C23" s="33"/>
      <c r="D23" s="33"/>
      <c r="E23" s="37"/>
      <c r="F23" s="37" t="s">
        <v>127</v>
      </c>
      <c r="G23" s="37"/>
      <c r="H23" s="37"/>
      <c r="I23" s="37"/>
      <c r="J23" s="37"/>
      <c r="K23" s="64">
        <v>9</v>
      </c>
      <c r="L23" s="69"/>
      <c r="M23" s="65"/>
    </row>
    <row r="24" spans="2:17" ht="13.95" customHeight="1" x14ac:dyDescent="0.2">
      <c r="B24" s="30">
        <f t="shared" si="1"/>
        <v>14</v>
      </c>
      <c r="C24" s="33"/>
      <c r="D24" s="33"/>
      <c r="E24" s="37"/>
      <c r="F24" s="37" t="s">
        <v>64</v>
      </c>
      <c r="G24" s="37"/>
      <c r="H24" s="37"/>
      <c r="I24" s="37"/>
      <c r="J24" s="37"/>
      <c r="K24" s="64">
        <v>6</v>
      </c>
      <c r="L24" s="69">
        <v>12</v>
      </c>
      <c r="M24" s="65">
        <v>4</v>
      </c>
    </row>
    <row r="25" spans="2:17" ht="13.95" customHeight="1" x14ac:dyDescent="0.2">
      <c r="B25" s="30">
        <f t="shared" si="1"/>
        <v>15</v>
      </c>
      <c r="C25" s="33"/>
      <c r="D25" s="33"/>
      <c r="E25" s="37"/>
      <c r="F25" s="37" t="s">
        <v>101</v>
      </c>
      <c r="G25" s="37"/>
      <c r="H25" s="37"/>
      <c r="I25" s="37"/>
      <c r="J25" s="37"/>
      <c r="K25" s="64"/>
      <c r="L25" s="69"/>
      <c r="M25" s="65" t="s">
        <v>124</v>
      </c>
    </row>
    <row r="26" spans="2:17" ht="13.5" customHeight="1" x14ac:dyDescent="0.2">
      <c r="B26" s="30">
        <f t="shared" si="1"/>
        <v>16</v>
      </c>
      <c r="C26" s="33"/>
      <c r="D26" s="33"/>
      <c r="E26" s="37"/>
      <c r="F26" s="37" t="s">
        <v>18</v>
      </c>
      <c r="G26" s="37"/>
      <c r="H26" s="37"/>
      <c r="I26" s="37"/>
      <c r="J26" s="37"/>
      <c r="K26" s="64">
        <v>16</v>
      </c>
      <c r="L26" s="69">
        <v>13</v>
      </c>
      <c r="M26" s="65">
        <v>11</v>
      </c>
    </row>
    <row r="27" spans="2:17" ht="13.95" customHeight="1" x14ac:dyDescent="0.2">
      <c r="B27" s="30">
        <f t="shared" si="1"/>
        <v>17</v>
      </c>
      <c r="C27" s="33"/>
      <c r="D27" s="33"/>
      <c r="E27" s="37"/>
      <c r="F27" s="37" t="s">
        <v>19</v>
      </c>
      <c r="G27" s="37"/>
      <c r="H27" s="37"/>
      <c r="I27" s="37"/>
      <c r="J27" s="37"/>
      <c r="K27" s="64">
        <v>11</v>
      </c>
      <c r="L27" s="64">
        <v>16</v>
      </c>
      <c r="M27" s="65">
        <v>17</v>
      </c>
    </row>
    <row r="28" spans="2:17" ht="13.5" customHeight="1" x14ac:dyDescent="0.2">
      <c r="B28" s="30">
        <f t="shared" si="1"/>
        <v>18</v>
      </c>
      <c r="C28" s="33"/>
      <c r="D28" s="33"/>
      <c r="E28" s="37"/>
      <c r="F28" s="37" t="s">
        <v>102</v>
      </c>
      <c r="G28" s="37"/>
      <c r="H28" s="37"/>
      <c r="I28" s="37"/>
      <c r="J28" s="37"/>
      <c r="K28" s="64">
        <v>2</v>
      </c>
      <c r="L28" s="69"/>
      <c r="M28" s="65"/>
    </row>
    <row r="29" spans="2:17" ht="13.95" customHeight="1" x14ac:dyDescent="0.2">
      <c r="B29" s="30">
        <f t="shared" si="1"/>
        <v>19</v>
      </c>
      <c r="C29" s="32" t="s">
        <v>68</v>
      </c>
      <c r="D29" s="32" t="s">
        <v>65</v>
      </c>
      <c r="E29" s="37"/>
      <c r="F29" s="37" t="s">
        <v>121</v>
      </c>
      <c r="G29" s="37"/>
      <c r="H29" s="37"/>
      <c r="I29" s="37"/>
      <c r="J29" s="37"/>
      <c r="K29" s="64">
        <v>2</v>
      </c>
      <c r="L29" s="64">
        <v>8</v>
      </c>
      <c r="M29" s="65">
        <v>10</v>
      </c>
      <c r="O29">
        <f>COUNTA(K29:K29)</f>
        <v>1</v>
      </c>
      <c r="P29">
        <f>COUNTA(L29:L29)</f>
        <v>1</v>
      </c>
      <c r="Q29">
        <f>COUNTA(M29:M29)</f>
        <v>1</v>
      </c>
    </row>
    <row r="30" spans="2:17" ht="13.95" customHeight="1" x14ac:dyDescent="0.2">
      <c r="B30" s="30">
        <f t="shared" si="1"/>
        <v>20</v>
      </c>
      <c r="C30" s="32" t="s">
        <v>66</v>
      </c>
      <c r="D30" s="32" t="s">
        <v>25</v>
      </c>
      <c r="E30" s="37"/>
      <c r="F30" s="37" t="s">
        <v>80</v>
      </c>
      <c r="G30" s="37"/>
      <c r="H30" s="37"/>
      <c r="I30" s="37"/>
      <c r="J30" s="37"/>
      <c r="K30" s="64">
        <v>6</v>
      </c>
      <c r="L30" s="69">
        <v>10</v>
      </c>
      <c r="M30" s="65">
        <v>14</v>
      </c>
    </row>
    <row r="31" spans="2:17" ht="13.95" customHeight="1" x14ac:dyDescent="0.2">
      <c r="B31" s="30">
        <f t="shared" si="1"/>
        <v>21</v>
      </c>
      <c r="C31" s="33"/>
      <c r="D31" s="33"/>
      <c r="E31" s="37"/>
      <c r="F31" s="37" t="s">
        <v>188</v>
      </c>
      <c r="G31" s="37"/>
      <c r="H31" s="37"/>
      <c r="I31" s="37"/>
      <c r="J31" s="37"/>
      <c r="K31" s="64" t="s">
        <v>124</v>
      </c>
      <c r="L31" s="69">
        <v>4</v>
      </c>
      <c r="M31" s="65">
        <v>12</v>
      </c>
    </row>
    <row r="32" spans="2:17" ht="13.5" customHeight="1" x14ac:dyDescent="0.2">
      <c r="B32" s="30">
        <f t="shared" si="1"/>
        <v>22</v>
      </c>
      <c r="C32" s="33"/>
      <c r="D32" s="33"/>
      <c r="E32" s="37"/>
      <c r="F32" s="37" t="s">
        <v>190</v>
      </c>
      <c r="G32" s="37"/>
      <c r="H32" s="37"/>
      <c r="I32" s="37"/>
      <c r="J32" s="37"/>
      <c r="K32" s="69">
        <v>2</v>
      </c>
      <c r="L32" s="64" t="s">
        <v>124</v>
      </c>
      <c r="M32" s="65"/>
    </row>
    <row r="33" spans="2:17" ht="13.95" customHeight="1" x14ac:dyDescent="0.2">
      <c r="B33" s="30">
        <f t="shared" si="1"/>
        <v>23</v>
      </c>
      <c r="C33" s="33"/>
      <c r="D33" s="33"/>
      <c r="E33" s="37"/>
      <c r="F33" s="37" t="s">
        <v>115</v>
      </c>
      <c r="G33" s="37"/>
      <c r="H33" s="37"/>
      <c r="I33" s="37"/>
      <c r="J33" s="37"/>
      <c r="K33" s="64">
        <v>12</v>
      </c>
      <c r="L33" s="69"/>
      <c r="M33" s="65">
        <v>6</v>
      </c>
    </row>
    <row r="34" spans="2:17" ht="13.5" customHeight="1" x14ac:dyDescent="0.2">
      <c r="B34" s="30">
        <f t="shared" si="1"/>
        <v>24</v>
      </c>
      <c r="C34" s="33"/>
      <c r="D34" s="33"/>
      <c r="E34" s="37"/>
      <c r="F34" s="37" t="s">
        <v>195</v>
      </c>
      <c r="G34" s="37"/>
      <c r="H34" s="37"/>
      <c r="I34" s="37"/>
      <c r="J34" s="37"/>
      <c r="K34" s="64" t="s">
        <v>124</v>
      </c>
      <c r="L34" s="69">
        <v>2</v>
      </c>
      <c r="M34" s="65" t="s">
        <v>124</v>
      </c>
    </row>
    <row r="35" spans="2:17" ht="13.95" customHeight="1" x14ac:dyDescent="0.2">
      <c r="B35" s="30">
        <f t="shared" si="1"/>
        <v>25</v>
      </c>
      <c r="C35" s="33"/>
      <c r="D35" s="33"/>
      <c r="E35" s="37"/>
      <c r="F35" s="37" t="s">
        <v>27</v>
      </c>
      <c r="G35" s="37"/>
      <c r="H35" s="37"/>
      <c r="I35" s="37"/>
      <c r="J35" s="37"/>
      <c r="K35" s="64">
        <v>16</v>
      </c>
      <c r="L35" s="69">
        <v>23</v>
      </c>
      <c r="M35" s="65">
        <v>11</v>
      </c>
    </row>
    <row r="36" spans="2:17" ht="13.5" customHeight="1" x14ac:dyDescent="0.2">
      <c r="B36" s="30">
        <f t="shared" si="1"/>
        <v>26</v>
      </c>
      <c r="C36" s="32" t="s">
        <v>31</v>
      </c>
      <c r="D36" s="32" t="s">
        <v>32</v>
      </c>
      <c r="E36" s="37"/>
      <c r="F36" s="37" t="s">
        <v>130</v>
      </c>
      <c r="G36" s="37"/>
      <c r="H36" s="37"/>
      <c r="I36" s="37"/>
      <c r="J36" s="37"/>
      <c r="K36" s="64"/>
      <c r="L36" s="69"/>
      <c r="M36" s="65">
        <v>1</v>
      </c>
    </row>
    <row r="37" spans="2:17" ht="13.5" customHeight="1" x14ac:dyDescent="0.2">
      <c r="B37" s="30">
        <f t="shared" si="1"/>
        <v>27</v>
      </c>
      <c r="C37" s="33"/>
      <c r="D37" s="33"/>
      <c r="E37" s="37"/>
      <c r="F37" s="37" t="s">
        <v>131</v>
      </c>
      <c r="G37" s="37"/>
      <c r="H37" s="37"/>
      <c r="I37" s="37"/>
      <c r="J37" s="37"/>
      <c r="K37" s="64"/>
      <c r="L37" s="69">
        <v>1</v>
      </c>
      <c r="M37" s="65">
        <v>1</v>
      </c>
    </row>
    <row r="38" spans="2:17" ht="13.95" customHeight="1" x14ac:dyDescent="0.2">
      <c r="B38" s="30">
        <f t="shared" si="1"/>
        <v>28</v>
      </c>
      <c r="C38" s="32" t="s">
        <v>33</v>
      </c>
      <c r="D38" s="32" t="s">
        <v>35</v>
      </c>
      <c r="E38" s="37"/>
      <c r="F38" s="37" t="s">
        <v>113</v>
      </c>
      <c r="G38" s="37"/>
      <c r="H38" s="37"/>
      <c r="I38" s="37"/>
      <c r="J38" s="37"/>
      <c r="K38" s="64"/>
      <c r="L38" s="69">
        <v>1</v>
      </c>
      <c r="M38" s="65">
        <v>2</v>
      </c>
    </row>
    <row r="39" spans="2:17" ht="13.95" customHeight="1" x14ac:dyDescent="0.2">
      <c r="B39" s="30">
        <f t="shared" si="1"/>
        <v>29</v>
      </c>
      <c r="C39" s="33"/>
      <c r="D39" s="33"/>
      <c r="E39" s="37"/>
      <c r="F39" s="37" t="s">
        <v>36</v>
      </c>
      <c r="G39" s="37"/>
      <c r="H39" s="37"/>
      <c r="I39" s="37"/>
      <c r="J39" s="37"/>
      <c r="K39" s="64"/>
      <c r="L39" s="69"/>
      <c r="M39" s="65" t="s">
        <v>124</v>
      </c>
    </row>
    <row r="40" spans="2:17" ht="13.95" customHeight="1" x14ac:dyDescent="0.2">
      <c r="B40" s="30">
        <f t="shared" si="1"/>
        <v>30</v>
      </c>
      <c r="C40" s="34"/>
      <c r="D40" s="40" t="s">
        <v>37</v>
      </c>
      <c r="E40" s="37"/>
      <c r="F40" s="37" t="s">
        <v>38</v>
      </c>
      <c r="G40" s="37"/>
      <c r="H40" s="37"/>
      <c r="I40" s="37"/>
      <c r="J40" s="37"/>
      <c r="K40" s="64" t="s">
        <v>124</v>
      </c>
      <c r="L40" s="64" t="s">
        <v>124</v>
      </c>
      <c r="M40" s="65">
        <v>1</v>
      </c>
    </row>
    <row r="41" spans="2:17" ht="13.95" customHeight="1" x14ac:dyDescent="0.2">
      <c r="B41" s="30">
        <f t="shared" si="1"/>
        <v>31</v>
      </c>
      <c r="C41" s="32" t="s">
        <v>0</v>
      </c>
      <c r="D41" s="40" t="s">
        <v>39</v>
      </c>
      <c r="E41" s="37"/>
      <c r="F41" s="37" t="s">
        <v>40</v>
      </c>
      <c r="G41" s="37"/>
      <c r="H41" s="37"/>
      <c r="I41" s="37"/>
      <c r="J41" s="37"/>
      <c r="K41" s="64" t="s">
        <v>124</v>
      </c>
      <c r="L41" s="64" t="s">
        <v>124</v>
      </c>
      <c r="M41" s="65" t="s">
        <v>124</v>
      </c>
      <c r="O41">
        <f>COUNTA(K36:K41)</f>
        <v>2</v>
      </c>
      <c r="P41">
        <f>COUNTA(L36:L41)</f>
        <v>4</v>
      </c>
      <c r="Q41">
        <f>COUNTA(M36:M41)</f>
        <v>6</v>
      </c>
    </row>
    <row r="42" spans="2:17" ht="13.95" customHeight="1" x14ac:dyDescent="0.2">
      <c r="B42" s="30">
        <f t="shared" si="1"/>
        <v>32</v>
      </c>
      <c r="C42" s="129" t="s">
        <v>41</v>
      </c>
      <c r="D42" s="130"/>
      <c r="E42" s="37"/>
      <c r="F42" s="37" t="s">
        <v>42</v>
      </c>
      <c r="G42" s="37"/>
      <c r="H42" s="37"/>
      <c r="I42" s="37"/>
      <c r="J42" s="37"/>
      <c r="K42" s="64"/>
      <c r="L42" s="69"/>
      <c r="M42" s="65" t="s">
        <v>124</v>
      </c>
    </row>
    <row r="43" spans="2:17" ht="13.95" customHeight="1" x14ac:dyDescent="0.2">
      <c r="B43" s="30">
        <f t="shared" si="1"/>
        <v>33</v>
      </c>
      <c r="C43" s="35"/>
      <c r="D43" s="36"/>
      <c r="E43" s="37"/>
      <c r="F43" s="37" t="s">
        <v>43</v>
      </c>
      <c r="G43" s="37"/>
      <c r="H43" s="37"/>
      <c r="I43" s="37"/>
      <c r="J43" s="37"/>
      <c r="K43" s="64"/>
      <c r="L43" s="69">
        <v>10</v>
      </c>
      <c r="M43" s="65">
        <v>10</v>
      </c>
    </row>
    <row r="44" spans="2:17" ht="13.5" customHeight="1" thickBot="1" x14ac:dyDescent="0.25">
      <c r="B44" s="30">
        <f t="shared" si="1"/>
        <v>34</v>
      </c>
      <c r="C44" s="35"/>
      <c r="D44" s="36"/>
      <c r="E44" s="37"/>
      <c r="F44" s="37" t="s">
        <v>44</v>
      </c>
      <c r="G44" s="37"/>
      <c r="H44" s="37"/>
      <c r="I44" s="37"/>
      <c r="J44" s="37"/>
      <c r="K44" s="64">
        <v>10</v>
      </c>
      <c r="L44" s="69" t="s">
        <v>124</v>
      </c>
      <c r="M44" s="65">
        <v>10</v>
      </c>
    </row>
    <row r="45" spans="2:17" ht="19.95" customHeight="1" thickTop="1" x14ac:dyDescent="0.2">
      <c r="B45" s="132" t="s">
        <v>46</v>
      </c>
      <c r="C45" s="133"/>
      <c r="D45" s="133"/>
      <c r="E45" s="133"/>
      <c r="F45" s="133"/>
      <c r="G45" s="133"/>
      <c r="H45" s="133"/>
      <c r="I45" s="133"/>
      <c r="J45" s="29"/>
      <c r="K45" s="75">
        <f>SUM(K46:K54)</f>
        <v>147</v>
      </c>
      <c r="L45" s="75">
        <f>SUM(L46:L54)</f>
        <v>217</v>
      </c>
      <c r="M45" s="93">
        <f>SUM(M46:M54)</f>
        <v>350</v>
      </c>
    </row>
    <row r="46" spans="2:17" ht="13.95" customHeight="1" x14ac:dyDescent="0.2">
      <c r="B46" s="120" t="s">
        <v>47</v>
      </c>
      <c r="C46" s="121"/>
      <c r="D46" s="134"/>
      <c r="E46" s="43"/>
      <c r="F46" s="15"/>
      <c r="G46" s="119" t="s">
        <v>13</v>
      </c>
      <c r="H46" s="119"/>
      <c r="I46" s="15"/>
      <c r="J46" s="16"/>
      <c r="K46" s="38">
        <f>SUM(P$11:P$12)</f>
        <v>0</v>
      </c>
      <c r="L46" s="20">
        <f>SUM(Q$11:Q$12)</f>
        <v>1</v>
      </c>
      <c r="M46" s="39">
        <f>SUM(R$11:R$12)</f>
        <v>0</v>
      </c>
    </row>
    <row r="47" spans="2:17" ht="13.95" customHeight="1" x14ac:dyDescent="0.2">
      <c r="B47" s="17"/>
      <c r="C47" s="18"/>
      <c r="D47" s="19"/>
      <c r="E47" s="20"/>
      <c r="F47" s="37"/>
      <c r="G47" s="119" t="s">
        <v>67</v>
      </c>
      <c r="H47" s="119"/>
      <c r="I47" s="112"/>
      <c r="J47" s="44"/>
      <c r="K47" s="38">
        <f>SUM(K$13)</f>
        <v>5</v>
      </c>
      <c r="L47" s="20">
        <f>SUM(L$13)</f>
        <v>82</v>
      </c>
      <c r="M47" s="39">
        <f>SUM(M$13)</f>
        <v>94</v>
      </c>
      <c r="O47">
        <f>COUNTA(K$11:K$44)</f>
        <v>23</v>
      </c>
      <c r="P47">
        <f>COUNTA(L$11:L$44)</f>
        <v>23</v>
      </c>
      <c r="Q47">
        <f>COUNTA(M$11:M$44)</f>
        <v>27</v>
      </c>
    </row>
    <row r="48" spans="2:17" ht="13.95" customHeight="1" x14ac:dyDescent="0.2">
      <c r="B48" s="17"/>
      <c r="C48" s="18"/>
      <c r="D48" s="19"/>
      <c r="E48" s="20"/>
      <c r="F48" s="37"/>
      <c r="G48" s="119" t="s">
        <v>24</v>
      </c>
      <c r="H48" s="119"/>
      <c r="I48" s="15"/>
      <c r="J48" s="16"/>
      <c r="K48" s="38">
        <f>SUM(K$14:K$14)</f>
        <v>0</v>
      </c>
      <c r="L48" s="20">
        <f>SUM(L$14:L$14)</f>
        <v>1</v>
      </c>
      <c r="M48" s="39">
        <f>SUM(M$14:M$14)</f>
        <v>3</v>
      </c>
      <c r="O48" s="95">
        <f>SUM(K$13:K$44,P$11:P$12)</f>
        <v>147</v>
      </c>
      <c r="P48" s="95">
        <f>SUM(L$13:L$44,Q$11:Q$12)</f>
        <v>217</v>
      </c>
      <c r="Q48" s="95">
        <f>SUM(M$13:M$44,R$11:R$12)</f>
        <v>350</v>
      </c>
    </row>
    <row r="49" spans="2:13" ht="13.95" customHeight="1" x14ac:dyDescent="0.2">
      <c r="B49" s="17"/>
      <c r="C49" s="18"/>
      <c r="D49" s="19"/>
      <c r="E49" s="20"/>
      <c r="F49" s="37"/>
      <c r="G49" s="119" t="s">
        <v>15</v>
      </c>
      <c r="H49" s="119"/>
      <c r="I49" s="15"/>
      <c r="J49" s="16"/>
      <c r="K49" s="38">
        <f>SUM(K$15:K$17)</f>
        <v>0</v>
      </c>
      <c r="L49" s="20">
        <f>SUM(L$15:L$17)</f>
        <v>9</v>
      </c>
      <c r="M49" s="39">
        <f>SUM(M$15:M$17)</f>
        <v>45</v>
      </c>
    </row>
    <row r="50" spans="2:13" ht="13.95" customHeight="1" x14ac:dyDescent="0.2">
      <c r="B50" s="17"/>
      <c r="C50" s="18"/>
      <c r="D50" s="19"/>
      <c r="E50" s="20"/>
      <c r="F50" s="37"/>
      <c r="G50" s="119" t="s">
        <v>16</v>
      </c>
      <c r="H50" s="119"/>
      <c r="I50" s="15"/>
      <c r="J50" s="16"/>
      <c r="K50" s="38">
        <f>SUM(K$18:K$28)</f>
        <v>94</v>
      </c>
      <c r="L50" s="20">
        <f>SUM(L$18:L$28)</f>
        <v>65</v>
      </c>
      <c r="M50" s="39">
        <f>SUM(M$18:M$28)</f>
        <v>130</v>
      </c>
    </row>
    <row r="51" spans="2:13" ht="13.95" customHeight="1" x14ac:dyDescent="0.2">
      <c r="B51" s="17"/>
      <c r="C51" s="18"/>
      <c r="D51" s="19"/>
      <c r="E51" s="20"/>
      <c r="F51" s="37"/>
      <c r="G51" s="119" t="s">
        <v>65</v>
      </c>
      <c r="H51" s="119"/>
      <c r="I51" s="15"/>
      <c r="J51" s="16"/>
      <c r="K51" s="38">
        <f>SUM(K$29:K$29)</f>
        <v>2</v>
      </c>
      <c r="L51" s="20">
        <f>SUM(L$29:L$29)</f>
        <v>8</v>
      </c>
      <c r="M51" s="39">
        <f>SUM(M$29:M$29)</f>
        <v>10</v>
      </c>
    </row>
    <row r="52" spans="2:13" ht="13.95" customHeight="1" x14ac:dyDescent="0.2">
      <c r="B52" s="17"/>
      <c r="C52" s="18"/>
      <c r="D52" s="19"/>
      <c r="E52" s="20"/>
      <c r="F52" s="37"/>
      <c r="G52" s="119" t="s">
        <v>104</v>
      </c>
      <c r="H52" s="119"/>
      <c r="I52" s="15"/>
      <c r="J52" s="16"/>
      <c r="K52" s="38">
        <f>SUM(K$30:K$35)</f>
        <v>36</v>
      </c>
      <c r="L52" s="20">
        <f>SUM(L$30:L$35)</f>
        <v>39</v>
      </c>
      <c r="M52" s="39">
        <f>SUM(M$30:M$35)</f>
        <v>43</v>
      </c>
    </row>
    <row r="53" spans="2:13" ht="13.95" customHeight="1" x14ac:dyDescent="0.2">
      <c r="B53" s="17"/>
      <c r="C53" s="18"/>
      <c r="D53" s="19"/>
      <c r="E53" s="20"/>
      <c r="F53" s="37"/>
      <c r="G53" s="119" t="s">
        <v>48</v>
      </c>
      <c r="H53" s="119"/>
      <c r="I53" s="15"/>
      <c r="J53" s="16"/>
      <c r="K53" s="38">
        <f>SUM(K$42:K$43)</f>
        <v>0</v>
      </c>
      <c r="L53" s="20">
        <f t="shared" ref="L53:M53" si="2">SUM(L$42:L$43)</f>
        <v>10</v>
      </c>
      <c r="M53" s="39">
        <f t="shared" si="2"/>
        <v>10</v>
      </c>
    </row>
    <row r="54" spans="2:13" ht="13.95" customHeight="1" thickBot="1" x14ac:dyDescent="0.25">
      <c r="B54" s="21"/>
      <c r="C54" s="22"/>
      <c r="D54" s="23"/>
      <c r="E54" s="45"/>
      <c r="F54" s="10"/>
      <c r="G54" s="122" t="s">
        <v>45</v>
      </c>
      <c r="H54" s="122"/>
      <c r="I54" s="46"/>
      <c r="J54" s="47"/>
      <c r="K54" s="41">
        <f>SUM(K$36:K$41,K$44)</f>
        <v>10</v>
      </c>
      <c r="L54" s="45">
        <f>SUM(L$36:L$41,L$44)</f>
        <v>2</v>
      </c>
      <c r="M54" s="42">
        <f>SUM(M$36:M$41,M$44)</f>
        <v>15</v>
      </c>
    </row>
    <row r="55" spans="2:13" ht="18" customHeight="1" thickTop="1" x14ac:dyDescent="0.2">
      <c r="B55" s="123" t="s">
        <v>49</v>
      </c>
      <c r="C55" s="124"/>
      <c r="D55" s="125"/>
      <c r="E55" s="53"/>
      <c r="F55" s="113"/>
      <c r="G55" s="126" t="s">
        <v>50</v>
      </c>
      <c r="H55" s="126"/>
      <c r="I55" s="113"/>
      <c r="J55" s="114"/>
      <c r="K55" s="76" t="s">
        <v>51</v>
      </c>
      <c r="L55" s="84"/>
      <c r="M55" s="94"/>
    </row>
    <row r="56" spans="2:13" ht="18" customHeight="1" x14ac:dyDescent="0.2">
      <c r="B56" s="50"/>
      <c r="C56" s="51"/>
      <c r="D56" s="51"/>
      <c r="E56" s="48"/>
      <c r="F56" s="49"/>
      <c r="G56" s="31"/>
      <c r="H56" s="31"/>
      <c r="I56" s="49"/>
      <c r="J56" s="52"/>
      <c r="K56" s="77" t="s">
        <v>52</v>
      </c>
      <c r="L56" s="85"/>
      <c r="M56" s="88"/>
    </row>
    <row r="57" spans="2:13" ht="18" customHeight="1" x14ac:dyDescent="0.2">
      <c r="B57" s="17"/>
      <c r="C57" s="18"/>
      <c r="D57" s="18"/>
      <c r="E57" s="54"/>
      <c r="F57" s="7"/>
      <c r="G57" s="127" t="s">
        <v>53</v>
      </c>
      <c r="H57" s="127"/>
      <c r="I57" s="111"/>
      <c r="J57" s="115"/>
      <c r="K57" s="78" t="s">
        <v>54</v>
      </c>
      <c r="L57" s="86"/>
      <c r="M57" s="86"/>
    </row>
    <row r="58" spans="2:13" ht="18" customHeight="1" x14ac:dyDescent="0.2">
      <c r="B58" s="17"/>
      <c r="C58" s="18"/>
      <c r="D58" s="18"/>
      <c r="E58" s="55"/>
      <c r="F58" s="18"/>
      <c r="G58" s="56"/>
      <c r="H58" s="56"/>
      <c r="I58" s="51"/>
      <c r="J58" s="57"/>
      <c r="K58" s="79" t="s">
        <v>105</v>
      </c>
      <c r="L58" s="87"/>
      <c r="M58" s="87"/>
    </row>
    <row r="59" spans="2:13" ht="18" customHeight="1" x14ac:dyDescent="0.2">
      <c r="B59" s="17"/>
      <c r="C59" s="18"/>
      <c r="D59" s="18"/>
      <c r="E59" s="55"/>
      <c r="F59" s="18"/>
      <c r="G59" s="56"/>
      <c r="H59" s="56"/>
      <c r="I59" s="51"/>
      <c r="J59" s="57"/>
      <c r="K59" s="77" t="s">
        <v>78</v>
      </c>
      <c r="L59" s="85"/>
      <c r="M59" s="88"/>
    </row>
    <row r="60" spans="2:13" ht="18" customHeight="1" x14ac:dyDescent="0.2">
      <c r="B60" s="17"/>
      <c r="C60" s="18"/>
      <c r="D60" s="18"/>
      <c r="E60" s="54"/>
      <c r="F60" s="7"/>
      <c r="G60" s="127" t="s">
        <v>55</v>
      </c>
      <c r="H60" s="127"/>
      <c r="I60" s="111"/>
      <c r="J60" s="115"/>
      <c r="K60" s="78" t="s">
        <v>79</v>
      </c>
      <c r="L60" s="86"/>
      <c r="M60" s="86"/>
    </row>
    <row r="61" spans="2:13" ht="18" customHeight="1" x14ac:dyDescent="0.2">
      <c r="B61" s="17"/>
      <c r="C61" s="18"/>
      <c r="D61" s="18"/>
      <c r="E61" s="55"/>
      <c r="F61" s="18"/>
      <c r="G61" s="56"/>
      <c r="H61" s="56"/>
      <c r="I61" s="51"/>
      <c r="J61" s="57"/>
      <c r="K61" s="79" t="s">
        <v>106</v>
      </c>
      <c r="L61" s="87"/>
      <c r="M61" s="87"/>
    </row>
    <row r="62" spans="2:13" ht="18" customHeight="1" x14ac:dyDescent="0.2">
      <c r="B62" s="17"/>
      <c r="C62" s="18"/>
      <c r="D62" s="18"/>
      <c r="E62" s="55"/>
      <c r="F62" s="18"/>
      <c r="G62" s="56"/>
      <c r="H62" s="56"/>
      <c r="I62" s="51"/>
      <c r="J62" s="57"/>
      <c r="K62" s="79" t="s">
        <v>107</v>
      </c>
      <c r="L62" s="87"/>
      <c r="M62" s="87"/>
    </row>
    <row r="63" spans="2:13" ht="18" customHeight="1" x14ac:dyDescent="0.2">
      <c r="B63" s="17"/>
      <c r="C63" s="18"/>
      <c r="D63" s="18"/>
      <c r="E63" s="12"/>
      <c r="F63" s="13"/>
      <c r="G63" s="31"/>
      <c r="H63" s="31"/>
      <c r="I63" s="49"/>
      <c r="J63" s="52"/>
      <c r="K63" s="79" t="s">
        <v>106</v>
      </c>
      <c r="L63" s="88"/>
      <c r="M63" s="88"/>
    </row>
    <row r="64" spans="2:13" ht="18" customHeight="1" x14ac:dyDescent="0.2">
      <c r="B64" s="24"/>
      <c r="C64" s="13"/>
      <c r="D64" s="13"/>
      <c r="E64" s="20"/>
      <c r="F64" s="37"/>
      <c r="G64" s="119" t="s">
        <v>56</v>
      </c>
      <c r="H64" s="119"/>
      <c r="I64" s="15"/>
      <c r="J64" s="16"/>
      <c r="K64" s="70" t="s">
        <v>133</v>
      </c>
      <c r="L64" s="99"/>
      <c r="M64" s="89"/>
    </row>
    <row r="65" spans="2:14" ht="18" customHeight="1" x14ac:dyDescent="0.2">
      <c r="B65" s="120" t="s">
        <v>57</v>
      </c>
      <c r="C65" s="121"/>
      <c r="D65" s="121"/>
      <c r="E65" s="7"/>
      <c r="F65" s="7"/>
      <c r="G65" s="7"/>
      <c r="H65" s="7"/>
      <c r="I65" s="7"/>
      <c r="J65" s="7"/>
      <c r="K65" s="7"/>
      <c r="L65" s="7"/>
      <c r="M65" s="7"/>
      <c r="N65" s="17"/>
    </row>
    <row r="66" spans="2:14" ht="14.1" customHeight="1" x14ac:dyDescent="0.2">
      <c r="B66" s="58"/>
      <c r="C66" s="59" t="s">
        <v>58</v>
      </c>
      <c r="D66" s="60"/>
      <c r="E66" s="59"/>
      <c r="F66" s="59"/>
      <c r="G66" s="59"/>
      <c r="H66" s="59"/>
      <c r="I66" s="59"/>
      <c r="J66" s="59"/>
      <c r="K66" s="59"/>
      <c r="L66" s="59"/>
      <c r="M66" s="59"/>
      <c r="N66" s="61"/>
    </row>
    <row r="67" spans="2:14" ht="14.1" customHeight="1" x14ac:dyDescent="0.2">
      <c r="B67" s="58"/>
      <c r="C67" s="59" t="s">
        <v>59</v>
      </c>
      <c r="D67" s="60"/>
      <c r="E67" s="59"/>
      <c r="F67" s="59"/>
      <c r="G67" s="59"/>
      <c r="H67" s="59"/>
      <c r="I67" s="59"/>
      <c r="J67" s="59"/>
      <c r="K67" s="59"/>
      <c r="L67" s="59"/>
      <c r="M67" s="59"/>
      <c r="N67" s="61"/>
    </row>
    <row r="68" spans="2:14" ht="14.1" customHeight="1" x14ac:dyDescent="0.2">
      <c r="B68" s="58"/>
      <c r="C68" s="59" t="s">
        <v>60</v>
      </c>
      <c r="D68" s="60"/>
      <c r="E68" s="59"/>
      <c r="F68" s="59"/>
      <c r="G68" s="59"/>
      <c r="H68" s="59"/>
      <c r="I68" s="59"/>
      <c r="J68" s="59"/>
      <c r="K68" s="59"/>
      <c r="L68" s="59"/>
      <c r="M68" s="59"/>
      <c r="N68" s="61"/>
    </row>
    <row r="69" spans="2:14" ht="14.1" customHeight="1" x14ac:dyDescent="0.2">
      <c r="B69" s="58"/>
      <c r="C69" s="59" t="s">
        <v>86</v>
      </c>
      <c r="D69" s="60"/>
      <c r="E69" s="59"/>
      <c r="F69" s="59"/>
      <c r="G69" s="59"/>
      <c r="H69" s="59"/>
      <c r="I69" s="59"/>
      <c r="J69" s="59"/>
      <c r="K69" s="59"/>
      <c r="L69" s="59"/>
      <c r="M69" s="59"/>
      <c r="N69" s="61"/>
    </row>
    <row r="70" spans="2:14" ht="14.1" customHeight="1" x14ac:dyDescent="0.2">
      <c r="B70" s="58"/>
      <c r="C70" s="59" t="s">
        <v>108</v>
      </c>
      <c r="D70" s="60"/>
      <c r="E70" s="59"/>
      <c r="F70" s="59"/>
      <c r="G70" s="59"/>
      <c r="H70" s="59"/>
      <c r="I70" s="59"/>
      <c r="J70" s="59"/>
      <c r="K70" s="59"/>
      <c r="L70" s="59"/>
      <c r="M70" s="59"/>
      <c r="N70" s="61"/>
    </row>
    <row r="71" spans="2:14" ht="14.1" customHeight="1" x14ac:dyDescent="0.2">
      <c r="B71" s="61"/>
      <c r="C71" s="59" t="s">
        <v>85</v>
      </c>
      <c r="D71" s="59"/>
      <c r="E71" s="59"/>
      <c r="F71" s="59"/>
      <c r="G71" s="59"/>
      <c r="H71" s="59"/>
      <c r="I71" s="59"/>
      <c r="J71" s="59"/>
      <c r="K71" s="59"/>
      <c r="L71" s="59"/>
      <c r="M71" s="59"/>
      <c r="N71" s="61"/>
    </row>
    <row r="72" spans="2:14" ht="14.1" customHeight="1" x14ac:dyDescent="0.2">
      <c r="B72" s="61"/>
      <c r="C72" s="59" t="s">
        <v>84</v>
      </c>
      <c r="D72" s="59"/>
      <c r="E72" s="59"/>
      <c r="F72" s="59"/>
      <c r="G72" s="59"/>
      <c r="H72" s="59"/>
      <c r="I72" s="59"/>
      <c r="J72" s="59"/>
      <c r="K72" s="59"/>
      <c r="L72" s="59"/>
      <c r="M72" s="59"/>
      <c r="N72" s="61"/>
    </row>
    <row r="73" spans="2:14" ht="14.1" customHeight="1" x14ac:dyDescent="0.2">
      <c r="B73" s="61"/>
      <c r="C73" s="59" t="s">
        <v>81</v>
      </c>
      <c r="D73" s="59"/>
      <c r="E73" s="59"/>
      <c r="F73" s="59"/>
      <c r="G73" s="59"/>
      <c r="H73" s="59"/>
      <c r="I73" s="59"/>
      <c r="J73" s="59"/>
      <c r="K73" s="59"/>
      <c r="L73" s="59"/>
      <c r="M73" s="59"/>
      <c r="N73" s="61"/>
    </row>
    <row r="74" spans="2:14" ht="14.1" customHeight="1" x14ac:dyDescent="0.2">
      <c r="B74" s="61"/>
      <c r="C74" s="59" t="s">
        <v>82</v>
      </c>
      <c r="D74" s="59"/>
      <c r="E74" s="59"/>
      <c r="F74" s="59"/>
      <c r="G74" s="59"/>
      <c r="H74" s="59"/>
      <c r="I74" s="59"/>
      <c r="J74" s="59"/>
      <c r="K74" s="59"/>
      <c r="L74" s="59"/>
      <c r="M74" s="59"/>
      <c r="N74" s="61"/>
    </row>
    <row r="75" spans="2:14" ht="14.1" customHeight="1" x14ac:dyDescent="0.2">
      <c r="B75" s="61"/>
      <c r="C75" s="59" t="s">
        <v>109</v>
      </c>
      <c r="D75" s="59"/>
      <c r="E75" s="59"/>
      <c r="F75" s="59"/>
      <c r="G75" s="59"/>
      <c r="H75" s="59"/>
      <c r="I75" s="59"/>
      <c r="J75" s="59"/>
      <c r="K75" s="59"/>
      <c r="L75" s="59"/>
      <c r="M75" s="59"/>
      <c r="N75" s="61"/>
    </row>
    <row r="76" spans="2:14" ht="14.1" customHeight="1" x14ac:dyDescent="0.2">
      <c r="B76" s="61"/>
      <c r="C76" s="59" t="s">
        <v>87</v>
      </c>
      <c r="D76" s="59"/>
      <c r="E76" s="59"/>
      <c r="F76" s="59"/>
      <c r="G76" s="59"/>
      <c r="H76" s="59"/>
      <c r="I76" s="59"/>
      <c r="J76" s="59"/>
      <c r="K76" s="59"/>
      <c r="L76" s="59"/>
      <c r="M76" s="59"/>
      <c r="N76" s="61"/>
    </row>
    <row r="77" spans="2:14" ht="14.1" customHeight="1" x14ac:dyDescent="0.2">
      <c r="B77" s="61"/>
      <c r="C77" s="59" t="s">
        <v>88</v>
      </c>
      <c r="D77" s="59"/>
      <c r="E77" s="59"/>
      <c r="F77" s="59"/>
      <c r="G77" s="59"/>
      <c r="H77" s="59"/>
      <c r="I77" s="59"/>
      <c r="J77" s="59"/>
      <c r="K77" s="59"/>
      <c r="L77" s="59"/>
      <c r="M77" s="59"/>
      <c r="N77" s="61"/>
    </row>
    <row r="78" spans="2:14" ht="14.1" customHeight="1" x14ac:dyDescent="0.2">
      <c r="B78" s="61"/>
      <c r="C78" s="59" t="s">
        <v>89</v>
      </c>
      <c r="D78" s="59"/>
      <c r="E78" s="59"/>
      <c r="F78" s="59"/>
      <c r="G78" s="59"/>
      <c r="H78" s="59"/>
      <c r="I78" s="59"/>
      <c r="J78" s="59"/>
      <c r="K78" s="59"/>
      <c r="L78" s="59"/>
      <c r="M78" s="59"/>
      <c r="N78" s="61"/>
    </row>
    <row r="79" spans="2:14" ht="14.1" customHeight="1" x14ac:dyDescent="0.2">
      <c r="B79" s="61"/>
      <c r="C79" s="59" t="s">
        <v>90</v>
      </c>
      <c r="D79" s="59"/>
      <c r="E79" s="59"/>
      <c r="F79" s="59"/>
      <c r="G79" s="59"/>
      <c r="H79" s="59"/>
      <c r="I79" s="59"/>
      <c r="J79" s="59"/>
      <c r="K79" s="59"/>
      <c r="L79" s="59"/>
      <c r="M79" s="59"/>
      <c r="N79" s="61"/>
    </row>
    <row r="80" spans="2:14" ht="18" customHeight="1" x14ac:dyDescent="0.2">
      <c r="B80" s="61"/>
      <c r="C80" s="59" t="s">
        <v>110</v>
      </c>
      <c r="D80" s="59"/>
      <c r="E80" s="59"/>
      <c r="F80" s="59"/>
      <c r="G80" s="59"/>
      <c r="H80" s="59"/>
      <c r="I80" s="59"/>
      <c r="J80" s="59"/>
      <c r="K80" s="59"/>
      <c r="L80" s="59"/>
      <c r="M80" s="59"/>
      <c r="N80" s="61"/>
    </row>
    <row r="81" spans="2:14" x14ac:dyDescent="0.2">
      <c r="B81" s="61"/>
      <c r="C81" s="59" t="s">
        <v>111</v>
      </c>
      <c r="D81" s="59"/>
      <c r="E81" s="59"/>
      <c r="F81" s="59"/>
      <c r="G81" s="59"/>
      <c r="H81" s="59"/>
      <c r="I81" s="59"/>
      <c r="J81" s="59"/>
      <c r="K81" s="59"/>
      <c r="L81" s="59"/>
      <c r="M81" s="59"/>
      <c r="N81" s="61"/>
    </row>
    <row r="82" spans="2:14" x14ac:dyDescent="0.2">
      <c r="B82" s="61"/>
      <c r="C82" s="59" t="s">
        <v>91</v>
      </c>
      <c r="D82" s="59"/>
      <c r="E82" s="59"/>
      <c r="F82" s="59"/>
      <c r="G82" s="59"/>
      <c r="H82" s="59"/>
      <c r="I82" s="59"/>
      <c r="J82" s="59"/>
      <c r="K82" s="59"/>
      <c r="L82" s="59"/>
      <c r="M82" s="59"/>
      <c r="N82" s="61"/>
    </row>
    <row r="83" spans="2:14" ht="14.1" customHeight="1" x14ac:dyDescent="0.2">
      <c r="B83" s="61"/>
      <c r="C83" s="59" t="s">
        <v>83</v>
      </c>
      <c r="D83" s="59"/>
      <c r="E83" s="59"/>
      <c r="F83" s="59"/>
      <c r="G83" s="59"/>
      <c r="H83" s="59"/>
      <c r="I83" s="59"/>
      <c r="J83" s="59"/>
      <c r="K83" s="59"/>
      <c r="L83" s="59"/>
      <c r="M83" s="59"/>
      <c r="N83" s="61"/>
    </row>
    <row r="84" spans="2:14" x14ac:dyDescent="0.2">
      <c r="B84" s="96"/>
      <c r="C84" s="59" t="s">
        <v>92</v>
      </c>
      <c r="N84" s="96"/>
    </row>
    <row r="85" spans="2:14" x14ac:dyDescent="0.2">
      <c r="B85" s="61"/>
      <c r="C85" s="59" t="s">
        <v>69</v>
      </c>
      <c r="D85" s="59"/>
      <c r="E85" s="59"/>
      <c r="F85" s="59"/>
      <c r="G85" s="59"/>
      <c r="H85" s="59"/>
      <c r="I85" s="59"/>
      <c r="J85" s="59"/>
      <c r="K85" s="59"/>
      <c r="L85" s="59"/>
      <c r="M85" s="59"/>
      <c r="N85" s="61"/>
    </row>
    <row r="86" spans="2:14" x14ac:dyDescent="0.2">
      <c r="B86" s="61"/>
      <c r="C86" s="59" t="s">
        <v>61</v>
      </c>
      <c r="D86" s="59"/>
      <c r="E86" s="59"/>
      <c r="F86" s="59"/>
      <c r="G86" s="59"/>
      <c r="H86" s="59"/>
      <c r="I86" s="59"/>
      <c r="J86" s="59"/>
      <c r="K86" s="59"/>
      <c r="L86" s="59"/>
      <c r="M86" s="59"/>
      <c r="N86" s="61"/>
    </row>
    <row r="87" spans="2:14" x14ac:dyDescent="0.2">
      <c r="B87" s="96"/>
      <c r="C87" s="59" t="s">
        <v>93</v>
      </c>
      <c r="N87" s="96"/>
    </row>
    <row r="88" spans="2:14" x14ac:dyDescent="0.2">
      <c r="B88" s="96"/>
      <c r="C88" s="59" t="s">
        <v>120</v>
      </c>
      <c r="N88" s="96"/>
    </row>
    <row r="89" spans="2:14" ht="13.8" thickBot="1" x14ac:dyDescent="0.25">
      <c r="B89" s="97"/>
      <c r="C89" s="80" t="s">
        <v>94</v>
      </c>
      <c r="D89" s="98"/>
      <c r="E89" s="98"/>
      <c r="F89" s="98"/>
      <c r="G89" s="98"/>
      <c r="H89" s="98"/>
      <c r="I89" s="98"/>
      <c r="J89" s="98"/>
      <c r="K89" s="98"/>
      <c r="L89" s="98"/>
      <c r="M89" s="98"/>
      <c r="N89" s="96"/>
    </row>
  </sheetData>
  <mergeCells count="25">
    <mergeCell ref="D9:F9"/>
    <mergeCell ref="D4:G4"/>
    <mergeCell ref="D5:G5"/>
    <mergeCell ref="D6:G6"/>
    <mergeCell ref="D7:F7"/>
    <mergeCell ref="D8:F8"/>
    <mergeCell ref="G53:H53"/>
    <mergeCell ref="G10:H10"/>
    <mergeCell ref="C42:D42"/>
    <mergeCell ref="B45:I45"/>
    <mergeCell ref="B46:D46"/>
    <mergeCell ref="G46:H46"/>
    <mergeCell ref="G47:H47"/>
    <mergeCell ref="G48:H48"/>
    <mergeCell ref="G49:H49"/>
    <mergeCell ref="G50:H50"/>
    <mergeCell ref="G51:H51"/>
    <mergeCell ref="G52:H52"/>
    <mergeCell ref="B65:D65"/>
    <mergeCell ref="G54:H54"/>
    <mergeCell ref="B55:D55"/>
    <mergeCell ref="G55:H55"/>
    <mergeCell ref="G57:H57"/>
    <mergeCell ref="G60:H60"/>
    <mergeCell ref="G64:H64"/>
  </mergeCells>
  <phoneticPr fontId="23"/>
  <conditionalFormatting sqref="N11:N44">
    <cfRule type="expression" dxfId="8"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R102"/>
  <sheetViews>
    <sheetView view="pageBreakPreview" zoomScale="75" zoomScaleNormal="75" zoomScaleSheetLayoutView="75" workbookViewId="0">
      <pane ySplit="10" topLeftCell="A11" activePane="bottomLeft" state="frozen"/>
      <selection activeCell="H21" sqref="H21"/>
      <selection pane="bottomLeft" activeCell="H28" sqref="H2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328</v>
      </c>
      <c r="L5" s="105" t="str">
        <f>K5</f>
        <v>2023.2.8</v>
      </c>
      <c r="M5" s="106" t="str">
        <f>K5</f>
        <v>2023.2.8</v>
      </c>
    </row>
    <row r="6" spans="2:18" ht="18" customHeight="1" x14ac:dyDescent="0.2">
      <c r="B6" s="4"/>
      <c r="C6" s="37"/>
      <c r="D6" s="119" t="s">
        <v>3</v>
      </c>
      <c r="E6" s="119"/>
      <c r="F6" s="119"/>
      <c r="G6" s="119"/>
      <c r="H6" s="37"/>
      <c r="I6" s="37"/>
      <c r="J6" s="5"/>
      <c r="K6" s="100">
        <v>0.37986111111111115</v>
      </c>
      <c r="L6" s="101">
        <v>0.40347222222222223</v>
      </c>
      <c r="M6" s="102">
        <v>0.35902777777777778</v>
      </c>
    </row>
    <row r="7" spans="2:18" ht="18" customHeight="1" x14ac:dyDescent="0.2">
      <c r="B7" s="4"/>
      <c r="C7" s="37"/>
      <c r="D7" s="119" t="s">
        <v>4</v>
      </c>
      <c r="E7" s="135"/>
      <c r="F7" s="135"/>
      <c r="G7" s="25" t="s">
        <v>5</v>
      </c>
      <c r="H7" s="37"/>
      <c r="I7" s="37"/>
      <c r="J7" s="5"/>
      <c r="K7" s="103" t="s">
        <v>331</v>
      </c>
      <c r="L7" s="103" t="s">
        <v>332</v>
      </c>
      <c r="M7" s="104" t="s">
        <v>332</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95" customHeight="1" x14ac:dyDescent="0.2">
      <c r="B11" s="30">
        <v>1</v>
      </c>
      <c r="C11" s="32" t="s">
        <v>62</v>
      </c>
      <c r="D11" s="32" t="s">
        <v>13</v>
      </c>
      <c r="E11" s="37"/>
      <c r="F11" s="37" t="s">
        <v>137</v>
      </c>
      <c r="G11" s="37"/>
      <c r="H11" s="37"/>
      <c r="I11" s="37"/>
      <c r="J11" s="37"/>
      <c r="K11" s="62" t="s">
        <v>320</v>
      </c>
      <c r="L11" s="62"/>
      <c r="M11" s="63"/>
      <c r="O11" t="s">
        <v>14</v>
      </c>
      <c r="P11">
        <f>IF(K11="＋",0,IF(K11="(＋)",0,ABS(K11)))</f>
        <v>1</v>
      </c>
      <c r="Q11">
        <f>IF(L11="＋",0,IF(L11="(＋)",0,ABS(L11)))</f>
        <v>0</v>
      </c>
      <c r="R11">
        <f>IF(M11="＋",0,IF(M11="(＋)",0,ABS(M11)))</f>
        <v>0</v>
      </c>
    </row>
    <row r="12" spans="2:18" ht="13.5" customHeight="1" x14ac:dyDescent="0.2">
      <c r="B12" s="30">
        <f>B11+1</f>
        <v>2</v>
      </c>
      <c r="C12" s="32" t="s">
        <v>21</v>
      </c>
      <c r="D12" s="32" t="s">
        <v>22</v>
      </c>
      <c r="E12" s="37"/>
      <c r="F12" s="37" t="s">
        <v>96</v>
      </c>
      <c r="G12" s="37"/>
      <c r="H12" s="37"/>
      <c r="I12" s="37"/>
      <c r="J12" s="37"/>
      <c r="K12" s="64">
        <v>80</v>
      </c>
      <c r="L12" s="69">
        <v>525</v>
      </c>
      <c r="M12" s="65">
        <v>270</v>
      </c>
    </row>
    <row r="13" spans="2:18" ht="13.95" customHeight="1" x14ac:dyDescent="0.2">
      <c r="B13" s="30">
        <f t="shared" ref="B13:B51" si="0">B12+1</f>
        <v>3</v>
      </c>
      <c r="C13" s="32" t="s">
        <v>23</v>
      </c>
      <c r="D13" s="32" t="s">
        <v>24</v>
      </c>
      <c r="E13" s="37"/>
      <c r="F13" s="37" t="s">
        <v>114</v>
      </c>
      <c r="G13" s="37"/>
      <c r="H13" s="37"/>
      <c r="I13" s="37"/>
      <c r="J13" s="37"/>
      <c r="K13" s="64">
        <v>5</v>
      </c>
      <c r="L13" s="64" t="s">
        <v>124</v>
      </c>
      <c r="M13" s="65">
        <v>35</v>
      </c>
    </row>
    <row r="14" spans="2:18" ht="13.5" customHeight="1" x14ac:dyDescent="0.2">
      <c r="B14" s="30">
        <f t="shared" si="0"/>
        <v>4</v>
      </c>
      <c r="C14" s="32" t="s">
        <v>63</v>
      </c>
      <c r="D14" s="32" t="s">
        <v>15</v>
      </c>
      <c r="E14" s="37"/>
      <c r="F14" s="37" t="s">
        <v>219</v>
      </c>
      <c r="G14" s="37"/>
      <c r="H14" s="37"/>
      <c r="I14" s="37"/>
      <c r="J14" s="37"/>
      <c r="K14" s="64"/>
      <c r="L14" s="69"/>
      <c r="M14" s="65" t="s">
        <v>124</v>
      </c>
    </row>
    <row r="15" spans="2:18" ht="13.95" customHeight="1" x14ac:dyDescent="0.2">
      <c r="B15" s="30">
        <f t="shared" si="0"/>
        <v>5</v>
      </c>
      <c r="C15" s="33"/>
      <c r="D15" s="33"/>
      <c r="E15" s="37"/>
      <c r="F15" s="37" t="s">
        <v>97</v>
      </c>
      <c r="G15" s="37"/>
      <c r="H15" s="37"/>
      <c r="I15" s="37"/>
      <c r="J15" s="37"/>
      <c r="K15" s="64" t="s">
        <v>124</v>
      </c>
      <c r="L15" s="69">
        <v>30</v>
      </c>
      <c r="M15" s="65">
        <v>10</v>
      </c>
    </row>
    <row r="16" spans="2:18" ht="13.95" customHeight="1" x14ac:dyDescent="0.2">
      <c r="B16" s="30">
        <f t="shared" si="0"/>
        <v>6</v>
      </c>
      <c r="C16" s="33"/>
      <c r="D16" s="33"/>
      <c r="E16" s="37"/>
      <c r="F16" s="37" t="s">
        <v>125</v>
      </c>
      <c r="G16" s="37"/>
      <c r="H16" s="37"/>
      <c r="I16" s="37"/>
      <c r="J16" s="37"/>
      <c r="K16" s="64" t="s">
        <v>124</v>
      </c>
      <c r="L16" s="64">
        <v>10</v>
      </c>
      <c r="M16" s="65">
        <v>20</v>
      </c>
    </row>
    <row r="17" spans="2:17" ht="13.95" customHeight="1" x14ac:dyDescent="0.2">
      <c r="B17" s="30">
        <f t="shared" si="0"/>
        <v>7</v>
      </c>
      <c r="C17" s="33"/>
      <c r="D17" s="33"/>
      <c r="E17" s="37"/>
      <c r="F17" s="37" t="s">
        <v>145</v>
      </c>
      <c r="G17" s="37"/>
      <c r="H17" s="37"/>
      <c r="I17" s="37"/>
      <c r="J17" s="37"/>
      <c r="K17" s="64">
        <v>1000</v>
      </c>
      <c r="L17" s="64">
        <v>355</v>
      </c>
      <c r="M17" s="65">
        <v>2260</v>
      </c>
    </row>
    <row r="18" spans="2:17" ht="13.95" customHeight="1" x14ac:dyDescent="0.2">
      <c r="B18" s="30">
        <f t="shared" si="0"/>
        <v>8</v>
      </c>
      <c r="C18" s="33"/>
      <c r="D18" s="32" t="s">
        <v>16</v>
      </c>
      <c r="E18" s="37"/>
      <c r="F18" s="37" t="s">
        <v>313</v>
      </c>
      <c r="G18" s="37"/>
      <c r="H18" s="37"/>
      <c r="I18" s="37"/>
      <c r="J18" s="37"/>
      <c r="K18" s="64" t="s">
        <v>124</v>
      </c>
      <c r="L18" s="69"/>
      <c r="M18" s="65"/>
    </row>
    <row r="19" spans="2:17" ht="13.95" customHeight="1" x14ac:dyDescent="0.2">
      <c r="B19" s="30">
        <f t="shared" si="0"/>
        <v>9</v>
      </c>
      <c r="C19" s="33"/>
      <c r="D19" s="33"/>
      <c r="E19" s="37"/>
      <c r="F19" s="37" t="s">
        <v>98</v>
      </c>
      <c r="G19" s="37"/>
      <c r="H19" s="37"/>
      <c r="I19" s="37"/>
      <c r="J19" s="37"/>
      <c r="K19" s="64" t="s">
        <v>124</v>
      </c>
      <c r="L19" s="69">
        <v>8</v>
      </c>
      <c r="M19" s="65" t="s">
        <v>124</v>
      </c>
    </row>
    <row r="20" spans="2:17" ht="13.95" customHeight="1" x14ac:dyDescent="0.2">
      <c r="B20" s="30">
        <f t="shared" si="0"/>
        <v>10</v>
      </c>
      <c r="C20" s="33"/>
      <c r="D20" s="33"/>
      <c r="E20" s="37"/>
      <c r="F20" s="37" t="s">
        <v>149</v>
      </c>
      <c r="G20" s="37"/>
      <c r="H20" s="37"/>
      <c r="I20" s="37"/>
      <c r="J20" s="37"/>
      <c r="K20" s="64">
        <v>10</v>
      </c>
      <c r="L20" s="69" t="s">
        <v>124</v>
      </c>
      <c r="M20" s="65"/>
    </row>
    <row r="21" spans="2:17" ht="13.5" customHeight="1" x14ac:dyDescent="0.2">
      <c r="B21" s="30">
        <f t="shared" si="0"/>
        <v>11</v>
      </c>
      <c r="C21" s="33"/>
      <c r="D21" s="33"/>
      <c r="E21" s="37"/>
      <c r="F21" s="37" t="s">
        <v>99</v>
      </c>
      <c r="G21" s="37"/>
      <c r="H21" s="37"/>
      <c r="I21" s="37"/>
      <c r="J21" s="37"/>
      <c r="K21" s="64" t="s">
        <v>124</v>
      </c>
      <c r="L21" s="64">
        <v>50</v>
      </c>
      <c r="M21" s="65">
        <v>110</v>
      </c>
    </row>
    <row r="22" spans="2:17" ht="13.95" customHeight="1" x14ac:dyDescent="0.2">
      <c r="B22" s="30">
        <f t="shared" si="0"/>
        <v>12</v>
      </c>
      <c r="C22" s="33"/>
      <c r="D22" s="33"/>
      <c r="E22" s="37"/>
      <c r="F22" s="37" t="s">
        <v>126</v>
      </c>
      <c r="G22" s="37"/>
      <c r="H22" s="37"/>
      <c r="I22" s="37"/>
      <c r="J22" s="37"/>
      <c r="K22" s="64"/>
      <c r="L22" s="69" t="s">
        <v>124</v>
      </c>
      <c r="M22" s="65"/>
    </row>
    <row r="23" spans="2:17" ht="13.95" customHeight="1" x14ac:dyDescent="0.2">
      <c r="B23" s="30">
        <f t="shared" si="0"/>
        <v>13</v>
      </c>
      <c r="C23" s="33"/>
      <c r="D23" s="33"/>
      <c r="E23" s="37"/>
      <c r="F23" s="37" t="s">
        <v>17</v>
      </c>
      <c r="G23" s="37"/>
      <c r="H23" s="37"/>
      <c r="I23" s="37"/>
      <c r="J23" s="37"/>
      <c r="K23" s="64" t="s">
        <v>124</v>
      </c>
      <c r="L23" s="69" t="s">
        <v>124</v>
      </c>
      <c r="M23" s="65" t="s">
        <v>124</v>
      </c>
    </row>
    <row r="24" spans="2:17" ht="13.95" customHeight="1" x14ac:dyDescent="0.2">
      <c r="B24" s="30">
        <f t="shared" si="0"/>
        <v>14</v>
      </c>
      <c r="C24" s="33"/>
      <c r="D24" s="33"/>
      <c r="E24" s="37"/>
      <c r="F24" s="37" t="s">
        <v>222</v>
      </c>
      <c r="G24" s="37"/>
      <c r="H24" s="37"/>
      <c r="I24" s="37"/>
      <c r="J24" s="37"/>
      <c r="K24" s="64" t="s">
        <v>124</v>
      </c>
      <c r="L24" s="69"/>
      <c r="M24" s="65"/>
    </row>
    <row r="25" spans="2:17" ht="13.95" customHeight="1" x14ac:dyDescent="0.2">
      <c r="B25" s="30">
        <f t="shared" si="0"/>
        <v>15</v>
      </c>
      <c r="C25" s="33"/>
      <c r="D25" s="33"/>
      <c r="E25" s="37"/>
      <c r="F25" s="37" t="s">
        <v>64</v>
      </c>
      <c r="G25" s="37"/>
      <c r="H25" s="37"/>
      <c r="I25" s="37"/>
      <c r="J25" s="37"/>
      <c r="K25" s="64">
        <v>10</v>
      </c>
      <c r="L25" s="69">
        <v>75</v>
      </c>
      <c r="M25" s="65">
        <v>160</v>
      </c>
    </row>
    <row r="26" spans="2:17" ht="13.95" customHeight="1" x14ac:dyDescent="0.2">
      <c r="B26" s="30">
        <f t="shared" si="0"/>
        <v>16</v>
      </c>
      <c r="C26" s="33"/>
      <c r="D26" s="33"/>
      <c r="E26" s="37"/>
      <c r="F26" s="37" t="s">
        <v>101</v>
      </c>
      <c r="G26" s="37"/>
      <c r="H26" s="37"/>
      <c r="I26" s="37"/>
      <c r="J26" s="37"/>
      <c r="K26" s="64">
        <v>5</v>
      </c>
      <c r="L26" s="69" t="s">
        <v>124</v>
      </c>
      <c r="M26" s="65" t="s">
        <v>124</v>
      </c>
    </row>
    <row r="27" spans="2:17" ht="13.5" customHeight="1" x14ac:dyDescent="0.2">
      <c r="B27" s="30">
        <f t="shared" si="0"/>
        <v>17</v>
      </c>
      <c r="C27" s="33"/>
      <c r="D27" s="33"/>
      <c r="E27" s="37"/>
      <c r="F27" s="37" t="s">
        <v>18</v>
      </c>
      <c r="G27" s="37"/>
      <c r="H27" s="37"/>
      <c r="I27" s="37"/>
      <c r="J27" s="37"/>
      <c r="K27" s="64">
        <v>300</v>
      </c>
      <c r="L27" s="69">
        <v>85</v>
      </c>
      <c r="M27" s="65">
        <v>200</v>
      </c>
    </row>
    <row r="28" spans="2:17" ht="13.95" customHeight="1" x14ac:dyDescent="0.2">
      <c r="B28" s="30">
        <f t="shared" si="0"/>
        <v>18</v>
      </c>
      <c r="C28" s="33"/>
      <c r="D28" s="33"/>
      <c r="E28" s="37"/>
      <c r="F28" s="37" t="s">
        <v>19</v>
      </c>
      <c r="G28" s="37"/>
      <c r="H28" s="37"/>
      <c r="I28" s="37"/>
      <c r="J28" s="37"/>
      <c r="K28" s="64">
        <v>150</v>
      </c>
      <c r="L28" s="64">
        <v>65</v>
      </c>
      <c r="M28" s="65">
        <v>115</v>
      </c>
    </row>
    <row r="29" spans="2:17" ht="13.95" customHeight="1" x14ac:dyDescent="0.2">
      <c r="B29" s="30">
        <f t="shared" si="0"/>
        <v>19</v>
      </c>
      <c r="C29" s="33"/>
      <c r="D29" s="33"/>
      <c r="E29" s="37"/>
      <c r="F29" s="37" t="s">
        <v>20</v>
      </c>
      <c r="G29" s="37"/>
      <c r="H29" s="37"/>
      <c r="I29" s="37"/>
      <c r="J29" s="37"/>
      <c r="K29" s="64"/>
      <c r="L29" s="69" t="s">
        <v>124</v>
      </c>
      <c r="M29" s="65" t="s">
        <v>124</v>
      </c>
    </row>
    <row r="30" spans="2:17" ht="13.5" customHeight="1" x14ac:dyDescent="0.2">
      <c r="B30" s="30">
        <f t="shared" si="0"/>
        <v>20</v>
      </c>
      <c r="C30" s="32" t="s">
        <v>68</v>
      </c>
      <c r="D30" s="32" t="s">
        <v>65</v>
      </c>
      <c r="E30" s="37"/>
      <c r="F30" s="37" t="s">
        <v>121</v>
      </c>
      <c r="G30" s="37"/>
      <c r="H30" s="37"/>
      <c r="I30" s="37"/>
      <c r="J30" s="37"/>
      <c r="K30" s="64">
        <v>20</v>
      </c>
      <c r="L30" s="64">
        <v>10</v>
      </c>
      <c r="M30" s="65">
        <v>25</v>
      </c>
      <c r="O30">
        <f>COUNTA(K30:K30)</f>
        <v>1</v>
      </c>
      <c r="P30">
        <f>COUNTA(L30:L30)</f>
        <v>1</v>
      </c>
      <c r="Q30">
        <f>COUNTA(M30:M30)</f>
        <v>1</v>
      </c>
    </row>
    <row r="31" spans="2:17" ht="13.95" customHeight="1" x14ac:dyDescent="0.2">
      <c r="B31" s="30">
        <f t="shared" si="0"/>
        <v>21</v>
      </c>
      <c r="C31" s="32" t="s">
        <v>66</v>
      </c>
      <c r="D31" s="32" t="s">
        <v>25</v>
      </c>
      <c r="E31" s="37"/>
      <c r="F31" s="37" t="s">
        <v>80</v>
      </c>
      <c r="G31" s="37"/>
      <c r="H31" s="37"/>
      <c r="I31" s="37"/>
      <c r="J31" s="37"/>
      <c r="K31" s="64">
        <v>1</v>
      </c>
      <c r="L31" s="69">
        <v>7</v>
      </c>
      <c r="M31" s="65">
        <v>7</v>
      </c>
    </row>
    <row r="32" spans="2:17" ht="13.95" customHeight="1" x14ac:dyDescent="0.2">
      <c r="B32" s="30">
        <f t="shared" si="0"/>
        <v>22</v>
      </c>
      <c r="C32" s="33"/>
      <c r="D32" s="33"/>
      <c r="E32" s="37"/>
      <c r="F32" s="37" t="s">
        <v>188</v>
      </c>
      <c r="G32" s="37"/>
      <c r="H32" s="37"/>
      <c r="I32" s="37"/>
      <c r="J32" s="37"/>
      <c r="K32" s="64"/>
      <c r="L32" s="69">
        <v>40</v>
      </c>
      <c r="M32" s="65"/>
    </row>
    <row r="33" spans="2:17" ht="13.5" customHeight="1" x14ac:dyDescent="0.2">
      <c r="B33" s="30">
        <f t="shared" si="0"/>
        <v>23</v>
      </c>
      <c r="C33" s="33"/>
      <c r="D33" s="33"/>
      <c r="E33" s="37"/>
      <c r="F33" s="37" t="s">
        <v>155</v>
      </c>
      <c r="G33" s="37"/>
      <c r="H33" s="37"/>
      <c r="I33" s="37"/>
      <c r="J33" s="37"/>
      <c r="K33" s="64"/>
      <c r="L33" s="64"/>
      <c r="M33" s="65" t="s">
        <v>124</v>
      </c>
    </row>
    <row r="34" spans="2:17" ht="13.95" customHeight="1" x14ac:dyDescent="0.2">
      <c r="B34" s="30">
        <f t="shared" si="0"/>
        <v>24</v>
      </c>
      <c r="C34" s="33"/>
      <c r="D34" s="33"/>
      <c r="E34" s="37"/>
      <c r="F34" s="37" t="s">
        <v>128</v>
      </c>
      <c r="G34" s="37"/>
      <c r="H34" s="37"/>
      <c r="I34" s="37"/>
      <c r="J34" s="37"/>
      <c r="K34" s="64">
        <v>10</v>
      </c>
      <c r="L34" s="69"/>
      <c r="M34" s="65">
        <v>15</v>
      </c>
    </row>
    <row r="35" spans="2:17" ht="13.95" customHeight="1" x14ac:dyDescent="0.2">
      <c r="B35" s="30">
        <f t="shared" si="0"/>
        <v>25</v>
      </c>
      <c r="C35" s="33"/>
      <c r="D35" s="33"/>
      <c r="E35" s="37"/>
      <c r="F35" s="37" t="s">
        <v>157</v>
      </c>
      <c r="G35" s="37"/>
      <c r="H35" s="37"/>
      <c r="I35" s="37"/>
      <c r="J35" s="37"/>
      <c r="K35" s="64"/>
      <c r="L35" s="64"/>
      <c r="M35" s="65" t="s">
        <v>124</v>
      </c>
    </row>
    <row r="36" spans="2:17" ht="13.95" customHeight="1" x14ac:dyDescent="0.2">
      <c r="B36" s="30">
        <f t="shared" si="0"/>
        <v>26</v>
      </c>
      <c r="C36" s="33"/>
      <c r="D36" s="33"/>
      <c r="E36" s="37"/>
      <c r="F36" s="37" t="s">
        <v>26</v>
      </c>
      <c r="G36" s="37"/>
      <c r="H36" s="37"/>
      <c r="I36" s="37"/>
      <c r="J36" s="37"/>
      <c r="K36" s="64"/>
      <c r="L36" s="69"/>
      <c r="M36" s="65" t="s">
        <v>124</v>
      </c>
    </row>
    <row r="37" spans="2:17" ht="13.95" customHeight="1" x14ac:dyDescent="0.2">
      <c r="B37" s="30">
        <f t="shared" si="0"/>
        <v>27</v>
      </c>
      <c r="C37" s="33"/>
      <c r="D37" s="33"/>
      <c r="E37" s="37"/>
      <c r="F37" s="37" t="s">
        <v>115</v>
      </c>
      <c r="G37" s="37"/>
      <c r="H37" s="37"/>
      <c r="I37" s="37"/>
      <c r="J37" s="37"/>
      <c r="K37" s="64">
        <v>40</v>
      </c>
      <c r="L37" s="69">
        <v>40</v>
      </c>
      <c r="M37" s="65">
        <v>20</v>
      </c>
    </row>
    <row r="38" spans="2:17" ht="13.5" customHeight="1" x14ac:dyDescent="0.2">
      <c r="B38" s="30">
        <f t="shared" si="0"/>
        <v>28</v>
      </c>
      <c r="C38" s="33"/>
      <c r="D38" s="33"/>
      <c r="E38" s="37"/>
      <c r="F38" s="37" t="s">
        <v>195</v>
      </c>
      <c r="G38" s="37"/>
      <c r="H38" s="37"/>
      <c r="I38" s="37"/>
      <c r="J38" s="37"/>
      <c r="K38" s="64">
        <v>1</v>
      </c>
      <c r="L38" s="69" t="s">
        <v>124</v>
      </c>
      <c r="M38" s="65" t="s">
        <v>124</v>
      </c>
    </row>
    <row r="39" spans="2:17" ht="13.95" customHeight="1" x14ac:dyDescent="0.2">
      <c r="B39" s="30">
        <f t="shared" si="0"/>
        <v>29</v>
      </c>
      <c r="C39" s="33"/>
      <c r="D39" s="33"/>
      <c r="E39" s="37"/>
      <c r="F39" s="37" t="s">
        <v>27</v>
      </c>
      <c r="G39" s="37"/>
      <c r="H39" s="37"/>
      <c r="I39" s="37"/>
      <c r="J39" s="37"/>
      <c r="K39" s="64">
        <v>55</v>
      </c>
      <c r="L39" s="69">
        <v>25</v>
      </c>
      <c r="M39" s="65">
        <v>60</v>
      </c>
    </row>
    <row r="40" spans="2:17" ht="13.95" customHeight="1" x14ac:dyDescent="0.2">
      <c r="B40" s="30">
        <f t="shared" si="0"/>
        <v>30</v>
      </c>
      <c r="C40" s="32" t="s">
        <v>28</v>
      </c>
      <c r="D40" s="32" t="s">
        <v>29</v>
      </c>
      <c r="E40" s="37"/>
      <c r="F40" s="37" t="s">
        <v>30</v>
      </c>
      <c r="G40" s="37"/>
      <c r="H40" s="37"/>
      <c r="I40" s="37"/>
      <c r="J40" s="37"/>
      <c r="K40" s="64"/>
      <c r="L40" s="69">
        <v>1</v>
      </c>
      <c r="M40" s="65"/>
      <c r="O40">
        <f>COUNTA(K31:K39)</f>
        <v>5</v>
      </c>
      <c r="P40">
        <f>COUNTA(L31:L39)</f>
        <v>5</v>
      </c>
      <c r="Q40">
        <f>COUNTA(M31:M39)</f>
        <v>8</v>
      </c>
    </row>
    <row r="41" spans="2:17" ht="13.95" customHeight="1" x14ac:dyDescent="0.2">
      <c r="B41" s="30">
        <f t="shared" si="0"/>
        <v>31</v>
      </c>
      <c r="C41" s="32" t="s">
        <v>31</v>
      </c>
      <c r="D41" s="32" t="s">
        <v>32</v>
      </c>
      <c r="E41" s="37"/>
      <c r="F41" s="37" t="s">
        <v>329</v>
      </c>
      <c r="G41" s="37"/>
      <c r="H41" s="37"/>
      <c r="I41" s="37"/>
      <c r="J41" s="37"/>
      <c r="K41" s="64"/>
      <c r="L41" s="69" t="s">
        <v>124</v>
      </c>
      <c r="M41" s="65"/>
    </row>
    <row r="42" spans="2:17" ht="13.5" customHeight="1" x14ac:dyDescent="0.2">
      <c r="B42" s="30">
        <f t="shared" si="0"/>
        <v>32</v>
      </c>
      <c r="C42" s="33"/>
      <c r="D42" s="33"/>
      <c r="E42" s="37"/>
      <c r="F42" s="37" t="s">
        <v>330</v>
      </c>
      <c r="G42" s="37"/>
      <c r="H42" s="37"/>
      <c r="I42" s="37"/>
      <c r="J42" s="37"/>
      <c r="K42" s="64"/>
      <c r="L42" s="69" t="s">
        <v>124</v>
      </c>
      <c r="M42" s="65"/>
    </row>
    <row r="43" spans="2:17" ht="13.95" customHeight="1" x14ac:dyDescent="0.2">
      <c r="B43" s="30">
        <f t="shared" si="0"/>
        <v>33</v>
      </c>
      <c r="C43" s="33"/>
      <c r="D43" s="33"/>
      <c r="E43" s="37"/>
      <c r="F43" s="37" t="s">
        <v>132</v>
      </c>
      <c r="G43" s="37"/>
      <c r="H43" s="37"/>
      <c r="I43" s="37"/>
      <c r="J43" s="37"/>
      <c r="K43" s="64" t="s">
        <v>124</v>
      </c>
      <c r="L43" s="69" t="s">
        <v>124</v>
      </c>
      <c r="M43" s="65" t="s">
        <v>124</v>
      </c>
    </row>
    <row r="44" spans="2:17" ht="13.95" customHeight="1" x14ac:dyDescent="0.2">
      <c r="B44" s="30">
        <f t="shared" si="0"/>
        <v>34</v>
      </c>
      <c r="C44" s="32" t="s">
        <v>33</v>
      </c>
      <c r="D44" s="32" t="s">
        <v>34</v>
      </c>
      <c r="E44" s="37"/>
      <c r="F44" s="37" t="s">
        <v>103</v>
      </c>
      <c r="G44" s="37"/>
      <c r="H44" s="37"/>
      <c r="I44" s="37"/>
      <c r="J44" s="37"/>
      <c r="K44" s="64"/>
      <c r="L44" s="69"/>
      <c r="M44" s="65" t="s">
        <v>124</v>
      </c>
    </row>
    <row r="45" spans="2:17" ht="13.95" customHeight="1" x14ac:dyDescent="0.2">
      <c r="B45" s="30">
        <f t="shared" si="0"/>
        <v>35</v>
      </c>
      <c r="C45" s="33"/>
      <c r="D45" s="32" t="s">
        <v>35</v>
      </c>
      <c r="E45" s="37"/>
      <c r="F45" s="37" t="s">
        <v>113</v>
      </c>
      <c r="G45" s="37"/>
      <c r="H45" s="37"/>
      <c r="I45" s="37"/>
      <c r="J45" s="37"/>
      <c r="K45" s="64">
        <v>2</v>
      </c>
      <c r="L45" s="69">
        <v>1</v>
      </c>
      <c r="M45" s="65">
        <v>2</v>
      </c>
    </row>
    <row r="46" spans="2:17" ht="13.95" customHeight="1" x14ac:dyDescent="0.2">
      <c r="B46" s="30">
        <f t="shared" si="0"/>
        <v>36</v>
      </c>
      <c r="C46" s="33"/>
      <c r="D46" s="33"/>
      <c r="E46" s="37"/>
      <c r="F46" s="37" t="s">
        <v>167</v>
      </c>
      <c r="G46" s="37"/>
      <c r="H46" s="37"/>
      <c r="I46" s="37"/>
      <c r="J46" s="37"/>
      <c r="K46" s="64">
        <v>1</v>
      </c>
      <c r="L46" s="69"/>
      <c r="M46" s="65" t="s">
        <v>124</v>
      </c>
    </row>
    <row r="47" spans="2:17" ht="13.95" customHeight="1" x14ac:dyDescent="0.2">
      <c r="B47" s="30">
        <f t="shared" si="0"/>
        <v>37</v>
      </c>
      <c r="C47" s="33"/>
      <c r="D47" s="33"/>
      <c r="E47" s="37"/>
      <c r="F47" s="37" t="s">
        <v>36</v>
      </c>
      <c r="G47" s="37"/>
      <c r="H47" s="37"/>
      <c r="I47" s="37"/>
      <c r="J47" s="37"/>
      <c r="K47" s="64">
        <v>15</v>
      </c>
      <c r="L47" s="69" t="s">
        <v>124</v>
      </c>
      <c r="M47" s="65">
        <v>15</v>
      </c>
    </row>
    <row r="48" spans="2:17" ht="13.95" customHeight="1" x14ac:dyDescent="0.2">
      <c r="B48" s="30">
        <f t="shared" si="0"/>
        <v>38</v>
      </c>
      <c r="C48" s="34"/>
      <c r="D48" s="40" t="s">
        <v>37</v>
      </c>
      <c r="E48" s="37"/>
      <c r="F48" s="37" t="s">
        <v>38</v>
      </c>
      <c r="G48" s="37"/>
      <c r="H48" s="37"/>
      <c r="I48" s="37"/>
      <c r="J48" s="37"/>
      <c r="K48" s="64"/>
      <c r="L48" s="64">
        <v>10</v>
      </c>
      <c r="M48" s="65"/>
    </row>
    <row r="49" spans="2:17" ht="13.95" customHeight="1" x14ac:dyDescent="0.2">
      <c r="B49" s="30">
        <f t="shared" si="0"/>
        <v>39</v>
      </c>
      <c r="C49" s="129" t="s">
        <v>41</v>
      </c>
      <c r="D49" s="130"/>
      <c r="E49" s="37"/>
      <c r="F49" s="37" t="s">
        <v>42</v>
      </c>
      <c r="G49" s="37"/>
      <c r="H49" s="37"/>
      <c r="I49" s="37"/>
      <c r="J49" s="37"/>
      <c r="K49" s="64"/>
      <c r="L49" s="69">
        <v>10</v>
      </c>
      <c r="M49" s="65">
        <v>10</v>
      </c>
    </row>
    <row r="50" spans="2:17" ht="13.95" customHeight="1" x14ac:dyDescent="0.2">
      <c r="B50" s="30">
        <f t="shared" si="0"/>
        <v>40</v>
      </c>
      <c r="C50" s="35"/>
      <c r="D50" s="36"/>
      <c r="E50" s="37"/>
      <c r="F50" s="37" t="s">
        <v>43</v>
      </c>
      <c r="G50" s="37"/>
      <c r="H50" s="37"/>
      <c r="I50" s="37"/>
      <c r="J50" s="37"/>
      <c r="K50" s="64">
        <v>35</v>
      </c>
      <c r="L50" s="69">
        <v>10</v>
      </c>
      <c r="M50" s="65">
        <v>110</v>
      </c>
    </row>
    <row r="51" spans="2:17" ht="13.5" customHeight="1" thickBot="1" x14ac:dyDescent="0.25">
      <c r="B51" s="30">
        <f t="shared" si="0"/>
        <v>41</v>
      </c>
      <c r="C51" s="35"/>
      <c r="D51" s="36"/>
      <c r="E51" s="37"/>
      <c r="F51" s="37" t="s">
        <v>44</v>
      </c>
      <c r="G51" s="37"/>
      <c r="H51" s="37"/>
      <c r="I51" s="37"/>
      <c r="J51" s="37"/>
      <c r="K51" s="64">
        <v>20</v>
      </c>
      <c r="L51" s="69">
        <v>20</v>
      </c>
      <c r="M51" s="65">
        <v>20</v>
      </c>
    </row>
    <row r="52" spans="2:17" ht="13.95" customHeight="1" x14ac:dyDescent="0.2">
      <c r="B52" s="66"/>
      <c r="C52" s="67"/>
      <c r="D52" s="67"/>
      <c r="E52" s="68"/>
      <c r="F52" s="68"/>
      <c r="G52" s="68"/>
      <c r="H52" s="68"/>
      <c r="I52" s="68"/>
      <c r="J52" s="68"/>
      <c r="K52" s="68"/>
      <c r="L52" s="68"/>
      <c r="M52" s="68"/>
      <c r="O52">
        <f>COUNTA(K$11:K$51)</f>
        <v>28</v>
      </c>
      <c r="P52">
        <f>COUNTA(L$11:L$51)</f>
        <v>31</v>
      </c>
      <c r="Q52">
        <f>COUNTA(M$11:M$51)</f>
        <v>31</v>
      </c>
    </row>
    <row r="53" spans="2:17" ht="18" customHeight="1" x14ac:dyDescent="0.2">
      <c r="O53" s="95">
        <f>SUM(K$12:K$51,P$11:P$11)</f>
        <v>1761</v>
      </c>
      <c r="P53" s="95">
        <f>SUM(L$12:L$51,Q$11:Q$11)</f>
        <v>1377</v>
      </c>
      <c r="Q53" s="95">
        <f>SUM(M$12:M$51,R$11:R$11)</f>
        <v>3464</v>
      </c>
    </row>
    <row r="54" spans="2:17" ht="18" customHeight="1" x14ac:dyDescent="0.2">
      <c r="B54" s="18"/>
    </row>
    <row r="55" spans="2:17" ht="9" customHeight="1" thickBot="1" x14ac:dyDescent="0.25"/>
    <row r="56" spans="2:17" ht="18" customHeight="1" x14ac:dyDescent="0.2">
      <c r="B56" s="1"/>
      <c r="C56" s="2"/>
      <c r="D56" s="131" t="s">
        <v>1</v>
      </c>
      <c r="E56" s="131"/>
      <c r="F56" s="131"/>
      <c r="G56" s="131"/>
      <c r="H56" s="2"/>
      <c r="I56" s="2"/>
      <c r="J56" s="3"/>
      <c r="K56" s="71" t="s">
        <v>70</v>
      </c>
      <c r="L56" s="81" t="s">
        <v>72</v>
      </c>
      <c r="M56" s="90" t="s">
        <v>73</v>
      </c>
    </row>
    <row r="57" spans="2:17" ht="18" customHeight="1" thickBot="1" x14ac:dyDescent="0.25">
      <c r="B57" s="6"/>
      <c r="C57" s="7"/>
      <c r="D57" s="122" t="s">
        <v>2</v>
      </c>
      <c r="E57" s="122"/>
      <c r="F57" s="122"/>
      <c r="G57" s="122"/>
      <c r="H57" s="7"/>
      <c r="I57" s="7"/>
      <c r="J57" s="8"/>
      <c r="K57" s="107" t="str">
        <f>K5</f>
        <v>2023.2.8</v>
      </c>
      <c r="L57" s="108" t="str">
        <f>K57</f>
        <v>2023.2.8</v>
      </c>
      <c r="M57" s="109" t="str">
        <f>K57</f>
        <v>2023.2.8</v>
      </c>
    </row>
    <row r="58" spans="2:17" ht="19.95" customHeight="1" thickTop="1" x14ac:dyDescent="0.2">
      <c r="B58" s="132" t="s">
        <v>46</v>
      </c>
      <c r="C58" s="133"/>
      <c r="D58" s="133"/>
      <c r="E58" s="133"/>
      <c r="F58" s="133"/>
      <c r="G58" s="133"/>
      <c r="H58" s="133"/>
      <c r="I58" s="133"/>
      <c r="J58" s="29"/>
      <c r="K58" s="75">
        <f>SUM(K59:K67)</f>
        <v>1761</v>
      </c>
      <c r="L58" s="75">
        <f>SUM(L59:L67)</f>
        <v>1377</v>
      </c>
      <c r="M58" s="93">
        <f>SUM(M59:M67)</f>
        <v>3464</v>
      </c>
    </row>
    <row r="59" spans="2:17" ht="13.95" customHeight="1" x14ac:dyDescent="0.2">
      <c r="B59" s="120" t="s">
        <v>47</v>
      </c>
      <c r="C59" s="121"/>
      <c r="D59" s="134"/>
      <c r="E59" s="43"/>
      <c r="F59" s="15"/>
      <c r="G59" s="119" t="s">
        <v>13</v>
      </c>
      <c r="H59" s="119"/>
      <c r="I59" s="15"/>
      <c r="J59" s="16"/>
      <c r="K59" s="38">
        <f>SUM(P$11:P$11)</f>
        <v>1</v>
      </c>
      <c r="L59" s="20">
        <f>SUM(Q$11:Q$11)</f>
        <v>0</v>
      </c>
      <c r="M59" s="39">
        <f>SUM(R$11:R$11)</f>
        <v>0</v>
      </c>
    </row>
    <row r="60" spans="2:17" ht="13.95" customHeight="1" x14ac:dyDescent="0.2">
      <c r="B60" s="17"/>
      <c r="C60" s="18"/>
      <c r="D60" s="19"/>
      <c r="E60" s="20"/>
      <c r="F60" s="37"/>
      <c r="G60" s="119" t="s">
        <v>67</v>
      </c>
      <c r="H60" s="119"/>
      <c r="I60" s="112"/>
      <c r="J60" s="44"/>
      <c r="K60" s="38">
        <f>SUM(K$12)</f>
        <v>80</v>
      </c>
      <c r="L60" s="20">
        <f>SUM(L$12)</f>
        <v>525</v>
      </c>
      <c r="M60" s="39">
        <f>SUM(M$12)</f>
        <v>270</v>
      </c>
      <c r="O60">
        <f>COUNTA(K$11:K$51)</f>
        <v>28</v>
      </c>
      <c r="P60">
        <f>COUNTA(L$11:L$51)</f>
        <v>31</v>
      </c>
      <c r="Q60">
        <f>COUNTA(M$11:M$51)</f>
        <v>31</v>
      </c>
    </row>
    <row r="61" spans="2:17" ht="13.95" customHeight="1" x14ac:dyDescent="0.2">
      <c r="B61" s="17"/>
      <c r="C61" s="18"/>
      <c r="D61" s="19"/>
      <c r="E61" s="20"/>
      <c r="F61" s="37"/>
      <c r="G61" s="119" t="s">
        <v>24</v>
      </c>
      <c r="H61" s="119"/>
      <c r="I61" s="15"/>
      <c r="J61" s="16"/>
      <c r="K61" s="38">
        <f>SUM(K$13:K$13)</f>
        <v>5</v>
      </c>
      <c r="L61" s="20">
        <f>SUM(L$13:L$13)</f>
        <v>0</v>
      </c>
      <c r="M61" s="39">
        <f>SUM(M$13:M$13)</f>
        <v>35</v>
      </c>
      <c r="O61" s="95">
        <f>SUM(K$12:K$51,P$11:P$11)</f>
        <v>1761</v>
      </c>
      <c r="P61" s="95">
        <f>SUM(L$12:L$51,Q$11:Q$11)</f>
        <v>1377</v>
      </c>
      <c r="Q61" s="95">
        <f>SUM(M$12:M$51,R$11:R$11)</f>
        <v>3464</v>
      </c>
    </row>
    <row r="62" spans="2:17" ht="13.95" customHeight="1" x14ac:dyDescent="0.2">
      <c r="B62" s="17"/>
      <c r="C62" s="18"/>
      <c r="D62" s="19"/>
      <c r="E62" s="20"/>
      <c r="F62" s="37"/>
      <c r="G62" s="119" t="s">
        <v>15</v>
      </c>
      <c r="H62" s="119"/>
      <c r="I62" s="15"/>
      <c r="J62" s="16"/>
      <c r="K62" s="38">
        <f>SUM(K$14:K$17)</f>
        <v>1000</v>
      </c>
      <c r="L62" s="20">
        <f>SUM(L$14:L$17)</f>
        <v>395</v>
      </c>
      <c r="M62" s="39">
        <f>SUM(M$14:M$17)</f>
        <v>2290</v>
      </c>
    </row>
    <row r="63" spans="2:17" ht="13.95" customHeight="1" x14ac:dyDescent="0.2">
      <c r="B63" s="17"/>
      <c r="C63" s="18"/>
      <c r="D63" s="19"/>
      <c r="E63" s="20"/>
      <c r="F63" s="37"/>
      <c r="G63" s="119" t="s">
        <v>16</v>
      </c>
      <c r="H63" s="119"/>
      <c r="I63" s="15"/>
      <c r="J63" s="16"/>
      <c r="K63" s="38">
        <f>SUM(K$18:K$29)</f>
        <v>475</v>
      </c>
      <c r="L63" s="20">
        <f>SUM(L$18:L$29)</f>
        <v>283</v>
      </c>
      <c r="M63" s="39">
        <f>SUM(M$18:M$29)</f>
        <v>585</v>
      </c>
    </row>
    <row r="64" spans="2:17" ht="13.95" customHeight="1" x14ac:dyDescent="0.2">
      <c r="B64" s="17"/>
      <c r="C64" s="18"/>
      <c r="D64" s="19"/>
      <c r="E64" s="20"/>
      <c r="F64" s="37"/>
      <c r="G64" s="119" t="s">
        <v>65</v>
      </c>
      <c r="H64" s="119"/>
      <c r="I64" s="15"/>
      <c r="J64" s="16"/>
      <c r="K64" s="38">
        <f>SUM(K$30:K$30)</f>
        <v>20</v>
      </c>
      <c r="L64" s="20">
        <f>SUM(L$30:L$30)</f>
        <v>10</v>
      </c>
      <c r="M64" s="39">
        <f>SUM(M$30:M$30)</f>
        <v>25</v>
      </c>
    </row>
    <row r="65" spans="2:14" ht="13.95" customHeight="1" x14ac:dyDescent="0.2">
      <c r="B65" s="17"/>
      <c r="C65" s="18"/>
      <c r="D65" s="19"/>
      <c r="E65" s="20"/>
      <c r="F65" s="37"/>
      <c r="G65" s="119" t="s">
        <v>104</v>
      </c>
      <c r="H65" s="119"/>
      <c r="I65" s="15"/>
      <c r="J65" s="16"/>
      <c r="K65" s="38">
        <f>SUM(K$31:K$39)</f>
        <v>107</v>
      </c>
      <c r="L65" s="20">
        <f>SUM(L$31:L$39)</f>
        <v>112</v>
      </c>
      <c r="M65" s="39">
        <f>SUM(M$31:M$39)</f>
        <v>102</v>
      </c>
    </row>
    <row r="66" spans="2:14" ht="13.95" customHeight="1" x14ac:dyDescent="0.2">
      <c r="B66" s="17"/>
      <c r="C66" s="18"/>
      <c r="D66" s="19"/>
      <c r="E66" s="20"/>
      <c r="F66" s="37"/>
      <c r="G66" s="119" t="s">
        <v>48</v>
      </c>
      <c r="H66" s="119"/>
      <c r="I66" s="15"/>
      <c r="J66" s="16"/>
      <c r="K66" s="38">
        <f>SUM(K$49:K$50)</f>
        <v>35</v>
      </c>
      <c r="L66" s="20">
        <f>SUM(L$49:L$50)</f>
        <v>20</v>
      </c>
      <c r="M66" s="39">
        <f>SUM(M$49:M$50)</f>
        <v>120</v>
      </c>
    </row>
    <row r="67" spans="2:14" ht="13.95" customHeight="1" thickBot="1" x14ac:dyDescent="0.25">
      <c r="B67" s="21"/>
      <c r="C67" s="22"/>
      <c r="D67" s="23"/>
      <c r="E67" s="45"/>
      <c r="F67" s="10"/>
      <c r="G67" s="122" t="s">
        <v>45</v>
      </c>
      <c r="H67" s="122"/>
      <c r="I67" s="46"/>
      <c r="J67" s="47"/>
      <c r="K67" s="41">
        <f>SUM(K$40:K$48,K$51)</f>
        <v>38</v>
      </c>
      <c r="L67" s="45">
        <f>SUM(L$40:L$48,L$51)</f>
        <v>32</v>
      </c>
      <c r="M67" s="42">
        <f>SUM(M$40:M$48,M$51)</f>
        <v>37</v>
      </c>
    </row>
    <row r="68" spans="2:14" ht="18" customHeight="1" thickTop="1" x14ac:dyDescent="0.2">
      <c r="B68" s="123" t="s">
        <v>49</v>
      </c>
      <c r="C68" s="124"/>
      <c r="D68" s="125"/>
      <c r="E68" s="53"/>
      <c r="F68" s="113"/>
      <c r="G68" s="126" t="s">
        <v>50</v>
      </c>
      <c r="H68" s="126"/>
      <c r="I68" s="113"/>
      <c r="J68" s="114"/>
      <c r="K68" s="76" t="s">
        <v>51</v>
      </c>
      <c r="L68" s="84"/>
      <c r="M68" s="94"/>
    </row>
    <row r="69" spans="2:14" ht="18" customHeight="1" x14ac:dyDescent="0.2">
      <c r="B69" s="50"/>
      <c r="C69" s="51"/>
      <c r="D69" s="51"/>
      <c r="E69" s="48"/>
      <c r="F69" s="49"/>
      <c r="G69" s="31"/>
      <c r="H69" s="31"/>
      <c r="I69" s="49"/>
      <c r="J69" s="52"/>
      <c r="K69" s="77" t="s">
        <v>52</v>
      </c>
      <c r="L69" s="85"/>
      <c r="M69" s="88"/>
    </row>
    <row r="70" spans="2:14" ht="18" customHeight="1" x14ac:dyDescent="0.2">
      <c r="B70" s="17"/>
      <c r="C70" s="18"/>
      <c r="D70" s="18"/>
      <c r="E70" s="54"/>
      <c r="F70" s="7"/>
      <c r="G70" s="127" t="s">
        <v>53</v>
      </c>
      <c r="H70" s="127"/>
      <c r="I70" s="111"/>
      <c r="J70" s="115"/>
      <c r="K70" s="78" t="s">
        <v>54</v>
      </c>
      <c r="L70" s="86"/>
      <c r="M70" s="86"/>
    </row>
    <row r="71" spans="2:14" ht="18" customHeight="1" x14ac:dyDescent="0.2">
      <c r="B71" s="17"/>
      <c r="C71" s="18"/>
      <c r="D71" s="18"/>
      <c r="E71" s="55"/>
      <c r="F71" s="18"/>
      <c r="G71" s="56"/>
      <c r="H71" s="56"/>
      <c r="I71" s="51"/>
      <c r="J71" s="57"/>
      <c r="K71" s="79" t="s">
        <v>105</v>
      </c>
      <c r="L71" s="87"/>
      <c r="M71" s="87"/>
    </row>
    <row r="72" spans="2:14" ht="18" customHeight="1" x14ac:dyDescent="0.2">
      <c r="B72" s="17"/>
      <c r="C72" s="18"/>
      <c r="D72" s="18"/>
      <c r="E72" s="55"/>
      <c r="F72" s="18"/>
      <c r="G72" s="56"/>
      <c r="H72" s="56"/>
      <c r="I72" s="51"/>
      <c r="J72" s="57"/>
      <c r="K72" s="77" t="s">
        <v>78</v>
      </c>
      <c r="L72" s="85"/>
      <c r="M72" s="88"/>
    </row>
    <row r="73" spans="2:14" ht="18" customHeight="1" x14ac:dyDescent="0.2">
      <c r="B73" s="17"/>
      <c r="C73" s="18"/>
      <c r="D73" s="18"/>
      <c r="E73" s="54"/>
      <c r="F73" s="7"/>
      <c r="G73" s="127" t="s">
        <v>55</v>
      </c>
      <c r="H73" s="127"/>
      <c r="I73" s="111"/>
      <c r="J73" s="115"/>
      <c r="K73" s="78" t="s">
        <v>79</v>
      </c>
      <c r="L73" s="86"/>
      <c r="M73" s="86"/>
    </row>
    <row r="74" spans="2:14" ht="18" customHeight="1" x14ac:dyDescent="0.2">
      <c r="B74" s="17"/>
      <c r="C74" s="18"/>
      <c r="D74" s="18"/>
      <c r="E74" s="55"/>
      <c r="F74" s="18"/>
      <c r="G74" s="56"/>
      <c r="H74" s="56"/>
      <c r="I74" s="51"/>
      <c r="J74" s="57"/>
      <c r="K74" s="79" t="s">
        <v>106</v>
      </c>
      <c r="L74" s="87"/>
      <c r="M74" s="87"/>
    </row>
    <row r="75" spans="2:14" ht="18" customHeight="1" x14ac:dyDescent="0.2">
      <c r="B75" s="17"/>
      <c r="C75" s="18"/>
      <c r="D75" s="18"/>
      <c r="E75" s="55"/>
      <c r="F75" s="18"/>
      <c r="G75" s="56"/>
      <c r="H75" s="56"/>
      <c r="I75" s="51"/>
      <c r="J75" s="57"/>
      <c r="K75" s="79" t="s">
        <v>107</v>
      </c>
      <c r="L75" s="87"/>
      <c r="M75" s="87"/>
    </row>
    <row r="76" spans="2:14" ht="18" customHeight="1" x14ac:dyDescent="0.2">
      <c r="B76" s="17"/>
      <c r="C76" s="18"/>
      <c r="D76" s="18"/>
      <c r="E76" s="12"/>
      <c r="F76" s="13"/>
      <c r="G76" s="31"/>
      <c r="H76" s="31"/>
      <c r="I76" s="49"/>
      <c r="J76" s="52"/>
      <c r="K76" s="79" t="s">
        <v>106</v>
      </c>
      <c r="L76" s="88"/>
      <c r="M76" s="88"/>
    </row>
    <row r="77" spans="2:14" ht="18" customHeight="1" x14ac:dyDescent="0.2">
      <c r="B77" s="24"/>
      <c r="C77" s="13"/>
      <c r="D77" s="13"/>
      <c r="E77" s="20"/>
      <c r="F77" s="37"/>
      <c r="G77" s="119" t="s">
        <v>56</v>
      </c>
      <c r="H77" s="119"/>
      <c r="I77" s="15"/>
      <c r="J77" s="16"/>
      <c r="K77" s="70" t="s">
        <v>133</v>
      </c>
      <c r="L77" s="99"/>
      <c r="M77" s="89"/>
    </row>
    <row r="78" spans="2:14" ht="18" customHeight="1" x14ac:dyDescent="0.2">
      <c r="B78" s="120" t="s">
        <v>57</v>
      </c>
      <c r="C78" s="121"/>
      <c r="D78" s="121"/>
      <c r="E78" s="7"/>
      <c r="F78" s="7"/>
      <c r="G78" s="7"/>
      <c r="H78" s="7"/>
      <c r="I78" s="7"/>
      <c r="J78" s="7"/>
      <c r="K78" s="7"/>
      <c r="L78" s="7"/>
      <c r="M78" s="7"/>
      <c r="N78" s="17"/>
    </row>
    <row r="79" spans="2:14" ht="14.1" customHeight="1" x14ac:dyDescent="0.2">
      <c r="B79" s="58"/>
      <c r="C79" s="59" t="s">
        <v>58</v>
      </c>
      <c r="D79" s="60"/>
      <c r="E79" s="59"/>
      <c r="F79" s="59"/>
      <c r="G79" s="59"/>
      <c r="H79" s="59"/>
      <c r="I79" s="59"/>
      <c r="J79" s="59"/>
      <c r="K79" s="59"/>
      <c r="L79" s="59"/>
      <c r="M79" s="59"/>
      <c r="N79" s="61"/>
    </row>
    <row r="80" spans="2:14" ht="14.1" customHeight="1" x14ac:dyDescent="0.2">
      <c r="B80" s="58"/>
      <c r="C80" s="59" t="s">
        <v>59</v>
      </c>
      <c r="D80" s="60"/>
      <c r="E80" s="59"/>
      <c r="F80" s="59"/>
      <c r="G80" s="59"/>
      <c r="H80" s="59"/>
      <c r="I80" s="59"/>
      <c r="J80" s="59"/>
      <c r="K80" s="59"/>
      <c r="L80" s="59"/>
      <c r="M80" s="59"/>
      <c r="N80" s="61"/>
    </row>
    <row r="81" spans="2:14" ht="14.1" customHeight="1" x14ac:dyDescent="0.2">
      <c r="B81" s="58"/>
      <c r="C81" s="59" t="s">
        <v>60</v>
      </c>
      <c r="D81" s="60"/>
      <c r="E81" s="59"/>
      <c r="F81" s="59"/>
      <c r="G81" s="59"/>
      <c r="H81" s="59"/>
      <c r="I81" s="59"/>
      <c r="J81" s="59"/>
      <c r="K81" s="59"/>
      <c r="L81" s="59"/>
      <c r="M81" s="59"/>
      <c r="N81" s="61"/>
    </row>
    <row r="82" spans="2:14" ht="14.1" customHeight="1" x14ac:dyDescent="0.2">
      <c r="B82" s="58"/>
      <c r="C82" s="59" t="s">
        <v>86</v>
      </c>
      <c r="D82" s="60"/>
      <c r="E82" s="59"/>
      <c r="F82" s="59"/>
      <c r="G82" s="59"/>
      <c r="H82" s="59"/>
      <c r="I82" s="59"/>
      <c r="J82" s="59"/>
      <c r="K82" s="59"/>
      <c r="L82" s="59"/>
      <c r="M82" s="59"/>
      <c r="N82" s="61"/>
    </row>
    <row r="83" spans="2:14" ht="14.1" customHeight="1" x14ac:dyDescent="0.2">
      <c r="B83" s="58"/>
      <c r="C83" s="59" t="s">
        <v>108</v>
      </c>
      <c r="D83" s="60"/>
      <c r="E83" s="59"/>
      <c r="F83" s="59"/>
      <c r="G83" s="59"/>
      <c r="H83" s="59"/>
      <c r="I83" s="59"/>
      <c r="J83" s="59"/>
      <c r="K83" s="59"/>
      <c r="L83" s="59"/>
      <c r="M83" s="59"/>
      <c r="N83" s="61"/>
    </row>
    <row r="84" spans="2:14" ht="14.1" customHeight="1" x14ac:dyDescent="0.2">
      <c r="B84" s="61"/>
      <c r="C84" s="59" t="s">
        <v>85</v>
      </c>
      <c r="D84" s="59"/>
      <c r="E84" s="59"/>
      <c r="F84" s="59"/>
      <c r="G84" s="59"/>
      <c r="H84" s="59"/>
      <c r="I84" s="59"/>
      <c r="J84" s="59"/>
      <c r="K84" s="59"/>
      <c r="L84" s="59"/>
      <c r="M84" s="59"/>
      <c r="N84" s="61"/>
    </row>
    <row r="85" spans="2:14" ht="14.1" customHeight="1" x14ac:dyDescent="0.2">
      <c r="B85" s="61"/>
      <c r="C85" s="59" t="s">
        <v>84</v>
      </c>
      <c r="D85" s="59"/>
      <c r="E85" s="59"/>
      <c r="F85" s="59"/>
      <c r="G85" s="59"/>
      <c r="H85" s="59"/>
      <c r="I85" s="59"/>
      <c r="J85" s="59"/>
      <c r="K85" s="59"/>
      <c r="L85" s="59"/>
      <c r="M85" s="59"/>
      <c r="N85" s="61"/>
    </row>
    <row r="86" spans="2:14" ht="14.1" customHeight="1" x14ac:dyDescent="0.2">
      <c r="B86" s="61"/>
      <c r="C86" s="59" t="s">
        <v>81</v>
      </c>
      <c r="D86" s="59"/>
      <c r="E86" s="59"/>
      <c r="F86" s="59"/>
      <c r="G86" s="59"/>
      <c r="H86" s="59"/>
      <c r="I86" s="59"/>
      <c r="J86" s="59"/>
      <c r="K86" s="59"/>
      <c r="L86" s="59"/>
      <c r="M86" s="59"/>
      <c r="N86" s="61"/>
    </row>
    <row r="87" spans="2:14" ht="14.1" customHeight="1" x14ac:dyDescent="0.2">
      <c r="B87" s="61"/>
      <c r="C87" s="59" t="s">
        <v>82</v>
      </c>
      <c r="D87" s="59"/>
      <c r="E87" s="59"/>
      <c r="F87" s="59"/>
      <c r="G87" s="59"/>
      <c r="H87" s="59"/>
      <c r="I87" s="59"/>
      <c r="J87" s="59"/>
      <c r="K87" s="59"/>
      <c r="L87" s="59"/>
      <c r="M87" s="59"/>
      <c r="N87" s="61"/>
    </row>
    <row r="88" spans="2:14" ht="14.1" customHeight="1" x14ac:dyDescent="0.2">
      <c r="B88" s="61"/>
      <c r="C88" s="59" t="s">
        <v>109</v>
      </c>
      <c r="D88" s="59"/>
      <c r="E88" s="59"/>
      <c r="F88" s="59"/>
      <c r="G88" s="59"/>
      <c r="H88" s="59"/>
      <c r="I88" s="59"/>
      <c r="J88" s="59"/>
      <c r="K88" s="59"/>
      <c r="L88" s="59"/>
      <c r="M88" s="59"/>
      <c r="N88" s="61"/>
    </row>
    <row r="89" spans="2:14" ht="14.1" customHeight="1" x14ac:dyDescent="0.2">
      <c r="B89" s="61"/>
      <c r="C89" s="59" t="s">
        <v>87</v>
      </c>
      <c r="D89" s="59"/>
      <c r="E89" s="59"/>
      <c r="F89" s="59"/>
      <c r="G89" s="59"/>
      <c r="H89" s="59"/>
      <c r="I89" s="59"/>
      <c r="J89" s="59"/>
      <c r="K89" s="59"/>
      <c r="L89" s="59"/>
      <c r="M89" s="59"/>
      <c r="N89" s="61"/>
    </row>
    <row r="90" spans="2:14" ht="14.1" customHeight="1" x14ac:dyDescent="0.2">
      <c r="B90" s="61"/>
      <c r="C90" s="59" t="s">
        <v>88</v>
      </c>
      <c r="D90" s="59"/>
      <c r="E90" s="59"/>
      <c r="F90" s="59"/>
      <c r="G90" s="59"/>
      <c r="H90" s="59"/>
      <c r="I90" s="59"/>
      <c r="J90" s="59"/>
      <c r="K90" s="59"/>
      <c r="L90" s="59"/>
      <c r="M90" s="59"/>
      <c r="N90" s="61"/>
    </row>
    <row r="91" spans="2:14" ht="14.1" customHeight="1" x14ac:dyDescent="0.2">
      <c r="B91" s="61"/>
      <c r="C91" s="59" t="s">
        <v>89</v>
      </c>
      <c r="D91" s="59"/>
      <c r="E91" s="59"/>
      <c r="F91" s="59"/>
      <c r="G91" s="59"/>
      <c r="H91" s="59"/>
      <c r="I91" s="59"/>
      <c r="J91" s="59"/>
      <c r="K91" s="59"/>
      <c r="L91" s="59"/>
      <c r="M91" s="59"/>
      <c r="N91" s="61"/>
    </row>
    <row r="92" spans="2:14" ht="14.1" customHeight="1" x14ac:dyDescent="0.2">
      <c r="B92" s="61"/>
      <c r="C92" s="59" t="s">
        <v>90</v>
      </c>
      <c r="D92" s="59"/>
      <c r="E92" s="59"/>
      <c r="F92" s="59"/>
      <c r="G92" s="59"/>
      <c r="H92" s="59"/>
      <c r="I92" s="59"/>
      <c r="J92" s="59"/>
      <c r="K92" s="59"/>
      <c r="L92" s="59"/>
      <c r="M92" s="59"/>
      <c r="N92" s="61"/>
    </row>
    <row r="93" spans="2:14" ht="18" customHeight="1" x14ac:dyDescent="0.2">
      <c r="B93" s="61"/>
      <c r="C93" s="59" t="s">
        <v>110</v>
      </c>
      <c r="D93" s="59"/>
      <c r="E93" s="59"/>
      <c r="F93" s="59"/>
      <c r="G93" s="59"/>
      <c r="H93" s="59"/>
      <c r="I93" s="59"/>
      <c r="J93" s="59"/>
      <c r="K93" s="59"/>
      <c r="L93" s="59"/>
      <c r="M93" s="59"/>
      <c r="N93" s="61"/>
    </row>
    <row r="94" spans="2:14" x14ac:dyDescent="0.2">
      <c r="B94" s="61"/>
      <c r="C94" s="59" t="s">
        <v>111</v>
      </c>
      <c r="D94" s="59"/>
      <c r="E94" s="59"/>
      <c r="F94" s="59"/>
      <c r="G94" s="59"/>
      <c r="H94" s="59"/>
      <c r="I94" s="59"/>
      <c r="J94" s="59"/>
      <c r="K94" s="59"/>
      <c r="L94" s="59"/>
      <c r="M94" s="59"/>
      <c r="N94" s="61"/>
    </row>
    <row r="95" spans="2:14" x14ac:dyDescent="0.2">
      <c r="B95" s="61"/>
      <c r="C95" s="59" t="s">
        <v>91</v>
      </c>
      <c r="D95" s="59"/>
      <c r="E95" s="59"/>
      <c r="F95" s="59"/>
      <c r="G95" s="59"/>
      <c r="H95" s="59"/>
      <c r="I95" s="59"/>
      <c r="J95" s="59"/>
      <c r="K95" s="59"/>
      <c r="L95" s="59"/>
      <c r="M95" s="59"/>
      <c r="N95" s="61"/>
    </row>
    <row r="96" spans="2:14" ht="14.1" customHeight="1" x14ac:dyDescent="0.2">
      <c r="B96" s="61"/>
      <c r="C96" s="59" t="s">
        <v>83</v>
      </c>
      <c r="D96" s="59"/>
      <c r="E96" s="59"/>
      <c r="F96" s="59"/>
      <c r="G96" s="59"/>
      <c r="H96" s="59"/>
      <c r="I96" s="59"/>
      <c r="J96" s="59"/>
      <c r="K96" s="59"/>
      <c r="L96" s="59"/>
      <c r="M96" s="59"/>
      <c r="N96" s="61"/>
    </row>
    <row r="97" spans="2:14" x14ac:dyDescent="0.2">
      <c r="B97" s="96"/>
      <c r="C97" s="59" t="s">
        <v>92</v>
      </c>
      <c r="N97" s="96"/>
    </row>
    <row r="98" spans="2:14" x14ac:dyDescent="0.2">
      <c r="B98" s="61"/>
      <c r="C98" s="59" t="s">
        <v>69</v>
      </c>
      <c r="D98" s="59"/>
      <c r="E98" s="59"/>
      <c r="F98" s="59"/>
      <c r="G98" s="59"/>
      <c r="H98" s="59"/>
      <c r="I98" s="59"/>
      <c r="J98" s="59"/>
      <c r="K98" s="59"/>
      <c r="L98" s="59"/>
      <c r="M98" s="59"/>
      <c r="N98" s="61"/>
    </row>
    <row r="99" spans="2:14" x14ac:dyDescent="0.2">
      <c r="B99" s="61"/>
      <c r="C99" s="59" t="s">
        <v>61</v>
      </c>
      <c r="D99" s="59"/>
      <c r="E99" s="59"/>
      <c r="F99" s="59"/>
      <c r="G99" s="59"/>
      <c r="H99" s="59"/>
      <c r="I99" s="59"/>
      <c r="J99" s="59"/>
      <c r="K99" s="59"/>
      <c r="L99" s="59"/>
      <c r="M99" s="59"/>
      <c r="N99" s="61"/>
    </row>
    <row r="100" spans="2:14" x14ac:dyDescent="0.2">
      <c r="B100" s="96"/>
      <c r="C100" s="59" t="s">
        <v>93</v>
      </c>
      <c r="N100" s="96"/>
    </row>
    <row r="101" spans="2:14" x14ac:dyDescent="0.2">
      <c r="B101" s="96"/>
      <c r="C101" s="59" t="s">
        <v>120</v>
      </c>
      <c r="N101" s="96"/>
    </row>
    <row r="102" spans="2:14" ht="13.8" thickBot="1" x14ac:dyDescent="0.25">
      <c r="B102" s="97"/>
      <c r="C102" s="80" t="s">
        <v>94</v>
      </c>
      <c r="D102" s="98"/>
      <c r="E102" s="98"/>
      <c r="F102" s="98"/>
      <c r="G102" s="98"/>
      <c r="H102" s="98"/>
      <c r="I102" s="98"/>
      <c r="J102" s="98"/>
      <c r="K102" s="98"/>
      <c r="L102" s="98"/>
      <c r="M102" s="98"/>
      <c r="N102" s="96"/>
    </row>
  </sheetData>
  <mergeCells count="27">
    <mergeCell ref="G77:H77"/>
    <mergeCell ref="B78:D78"/>
    <mergeCell ref="G66:H66"/>
    <mergeCell ref="G67:H67"/>
    <mergeCell ref="B68:D68"/>
    <mergeCell ref="G68:H68"/>
    <mergeCell ref="G70:H70"/>
    <mergeCell ref="G73:H73"/>
    <mergeCell ref="G65:H65"/>
    <mergeCell ref="G10:H10"/>
    <mergeCell ref="C49:D49"/>
    <mergeCell ref="D56:G56"/>
    <mergeCell ref="D57:G57"/>
    <mergeCell ref="B58:I58"/>
    <mergeCell ref="B59:D59"/>
    <mergeCell ref="G59:H59"/>
    <mergeCell ref="G60:H60"/>
    <mergeCell ref="G61:H61"/>
    <mergeCell ref="G62:H62"/>
    <mergeCell ref="G63:H63"/>
    <mergeCell ref="G64:H64"/>
    <mergeCell ref="D9:F9"/>
    <mergeCell ref="D4:G4"/>
    <mergeCell ref="D5:G5"/>
    <mergeCell ref="D6:G6"/>
    <mergeCell ref="D7:F7"/>
    <mergeCell ref="D8:F8"/>
  </mergeCells>
  <phoneticPr fontId="23"/>
  <conditionalFormatting sqref="N11:N51">
    <cfRule type="expression" dxfId="9"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5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R103"/>
  <sheetViews>
    <sheetView view="pageBreakPreview" zoomScale="75" zoomScaleNormal="75" zoomScaleSheetLayoutView="75" workbookViewId="0">
      <pane ySplit="10" topLeftCell="A11" activePane="bottomLeft" state="frozen"/>
      <selection activeCell="H21" sqref="H21"/>
      <selection pane="bottomLeft" activeCell="V20" sqref="V20"/>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333</v>
      </c>
      <c r="L5" s="105" t="str">
        <f>K5</f>
        <v>2023.3.3</v>
      </c>
      <c r="M5" s="106" t="str">
        <f>K5</f>
        <v>2023.3.3</v>
      </c>
    </row>
    <row r="6" spans="2:18" ht="18" customHeight="1" x14ac:dyDescent="0.2">
      <c r="B6" s="4"/>
      <c r="C6" s="37"/>
      <c r="D6" s="119" t="s">
        <v>3</v>
      </c>
      <c r="E6" s="119"/>
      <c r="F6" s="119"/>
      <c r="G6" s="119"/>
      <c r="H6" s="37"/>
      <c r="I6" s="37"/>
      <c r="J6" s="5"/>
      <c r="K6" s="100">
        <v>0.38680555555555557</v>
      </c>
      <c r="L6" s="101">
        <v>0.41666666666666669</v>
      </c>
      <c r="M6" s="102">
        <v>0.36805555555555558</v>
      </c>
    </row>
    <row r="7" spans="2:18" ht="18" customHeight="1" x14ac:dyDescent="0.2">
      <c r="B7" s="4"/>
      <c r="C7" s="37"/>
      <c r="D7" s="119" t="s">
        <v>4</v>
      </c>
      <c r="E7" s="135"/>
      <c r="F7" s="135"/>
      <c r="G7" s="25" t="s">
        <v>5</v>
      </c>
      <c r="H7" s="37"/>
      <c r="I7" s="37"/>
      <c r="J7" s="5"/>
      <c r="K7" s="103" t="s">
        <v>334</v>
      </c>
      <c r="L7" s="103" t="s">
        <v>335</v>
      </c>
      <c r="M7" s="104" t="s">
        <v>335</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95" customHeight="1" x14ac:dyDescent="0.2">
      <c r="B11" s="30">
        <v>1</v>
      </c>
      <c r="C11" s="32" t="s">
        <v>62</v>
      </c>
      <c r="D11" s="32" t="s">
        <v>13</v>
      </c>
      <c r="E11" s="37"/>
      <c r="F11" s="37" t="s">
        <v>137</v>
      </c>
      <c r="G11" s="37"/>
      <c r="H11" s="37"/>
      <c r="I11" s="37"/>
      <c r="J11" s="37"/>
      <c r="K11" s="62" t="s">
        <v>205</v>
      </c>
      <c r="L11" s="62"/>
      <c r="M11" s="63"/>
      <c r="O11" t="s">
        <v>14</v>
      </c>
      <c r="P11">
        <f t="shared" ref="P11:R12" si="0">IF(K11="＋",0,IF(K11="(＋)",0,ABS(K11)))</f>
        <v>25</v>
      </c>
      <c r="Q11">
        <f t="shared" si="0"/>
        <v>0</v>
      </c>
      <c r="R11">
        <f t="shared" si="0"/>
        <v>0</v>
      </c>
    </row>
    <row r="12" spans="2:18" ht="13.95" customHeight="1" x14ac:dyDescent="0.2">
      <c r="B12" s="30">
        <f>B11+1</f>
        <v>2</v>
      </c>
      <c r="C12" s="35"/>
      <c r="D12" s="33"/>
      <c r="E12" s="37"/>
      <c r="F12" s="37" t="s">
        <v>218</v>
      </c>
      <c r="G12" s="37"/>
      <c r="H12" s="37"/>
      <c r="I12" s="37"/>
      <c r="J12" s="37"/>
      <c r="K12" s="62" t="s">
        <v>138</v>
      </c>
      <c r="L12" s="62"/>
      <c r="M12" s="63"/>
      <c r="O12" t="s">
        <v>14</v>
      </c>
      <c r="P12">
        <f t="shared" si="0"/>
        <v>5</v>
      </c>
      <c r="Q12">
        <f t="shared" si="0"/>
        <v>0</v>
      </c>
      <c r="R12">
        <f t="shared" si="0"/>
        <v>0</v>
      </c>
    </row>
    <row r="13" spans="2:18" ht="13.5" customHeight="1" x14ac:dyDescent="0.2">
      <c r="B13" s="30">
        <f t="shared" ref="B13:B52" si="1">B12+1</f>
        <v>3</v>
      </c>
      <c r="C13" s="32" t="s">
        <v>21</v>
      </c>
      <c r="D13" s="32" t="s">
        <v>22</v>
      </c>
      <c r="E13" s="37"/>
      <c r="F13" s="37" t="s">
        <v>96</v>
      </c>
      <c r="G13" s="37"/>
      <c r="H13" s="37"/>
      <c r="I13" s="37"/>
      <c r="J13" s="37"/>
      <c r="K13" s="64">
        <v>30</v>
      </c>
      <c r="L13" s="69">
        <v>65</v>
      </c>
      <c r="M13" s="65">
        <v>105</v>
      </c>
    </row>
    <row r="14" spans="2:18" ht="13.95" customHeight="1" x14ac:dyDescent="0.2">
      <c r="B14" s="30">
        <f t="shared" si="1"/>
        <v>4</v>
      </c>
      <c r="C14" s="32" t="s">
        <v>23</v>
      </c>
      <c r="D14" s="32" t="s">
        <v>24</v>
      </c>
      <c r="E14" s="37"/>
      <c r="F14" s="37" t="s">
        <v>114</v>
      </c>
      <c r="G14" s="37"/>
      <c r="H14" s="37"/>
      <c r="I14" s="37"/>
      <c r="J14" s="37"/>
      <c r="K14" s="64">
        <v>35</v>
      </c>
      <c r="L14" s="64">
        <v>40</v>
      </c>
      <c r="M14" s="65">
        <v>85</v>
      </c>
    </row>
    <row r="15" spans="2:18" ht="13.5" customHeight="1" x14ac:dyDescent="0.2">
      <c r="B15" s="30">
        <f t="shared" si="1"/>
        <v>5</v>
      </c>
      <c r="C15" s="32" t="s">
        <v>63</v>
      </c>
      <c r="D15" s="32" t="s">
        <v>15</v>
      </c>
      <c r="E15" s="37"/>
      <c r="F15" s="37" t="s">
        <v>144</v>
      </c>
      <c r="G15" s="37"/>
      <c r="H15" s="37"/>
      <c r="I15" s="37"/>
      <c r="J15" s="37"/>
      <c r="K15" s="64">
        <v>34</v>
      </c>
      <c r="L15" s="69">
        <v>95</v>
      </c>
      <c r="M15" s="65">
        <v>37</v>
      </c>
    </row>
    <row r="16" spans="2:18" ht="13.95" customHeight="1" x14ac:dyDescent="0.2">
      <c r="B16" s="30">
        <f t="shared" si="1"/>
        <v>6</v>
      </c>
      <c r="C16" s="33"/>
      <c r="D16" s="33"/>
      <c r="E16" s="37"/>
      <c r="F16" s="37" t="s">
        <v>97</v>
      </c>
      <c r="G16" s="37"/>
      <c r="H16" s="37"/>
      <c r="I16" s="37"/>
      <c r="J16" s="37"/>
      <c r="K16" s="64">
        <v>5</v>
      </c>
      <c r="L16" s="69">
        <v>25</v>
      </c>
      <c r="M16" s="65">
        <v>25</v>
      </c>
    </row>
    <row r="17" spans="2:17" ht="13.95" customHeight="1" x14ac:dyDescent="0.2">
      <c r="B17" s="30">
        <f t="shared" si="1"/>
        <v>7</v>
      </c>
      <c r="C17" s="33"/>
      <c r="D17" s="33"/>
      <c r="E17" s="37"/>
      <c r="F17" s="37" t="s">
        <v>125</v>
      </c>
      <c r="G17" s="37"/>
      <c r="H17" s="37"/>
      <c r="I17" s="37"/>
      <c r="J17" s="37"/>
      <c r="K17" s="64">
        <v>15</v>
      </c>
      <c r="L17" s="64">
        <v>25</v>
      </c>
      <c r="M17" s="65">
        <v>55</v>
      </c>
    </row>
    <row r="18" spans="2:17" ht="13.95" customHeight="1" x14ac:dyDescent="0.2">
      <c r="B18" s="30">
        <f t="shared" si="1"/>
        <v>8</v>
      </c>
      <c r="C18" s="33"/>
      <c r="D18" s="33"/>
      <c r="E18" s="37"/>
      <c r="F18" s="37" t="s">
        <v>145</v>
      </c>
      <c r="G18" s="37"/>
      <c r="H18" s="37"/>
      <c r="I18" s="37"/>
      <c r="J18" s="37"/>
      <c r="K18" s="64">
        <v>950</v>
      </c>
      <c r="L18" s="64">
        <v>462</v>
      </c>
      <c r="M18" s="65">
        <v>452</v>
      </c>
    </row>
    <row r="19" spans="2:17" ht="13.95" customHeight="1" x14ac:dyDescent="0.2">
      <c r="B19" s="30">
        <f t="shared" si="1"/>
        <v>9</v>
      </c>
      <c r="C19" s="33"/>
      <c r="D19" s="32" t="s">
        <v>16</v>
      </c>
      <c r="E19" s="37"/>
      <c r="F19" s="37" t="s">
        <v>98</v>
      </c>
      <c r="G19" s="37"/>
      <c r="H19" s="37"/>
      <c r="I19" s="37"/>
      <c r="J19" s="37"/>
      <c r="K19" s="64">
        <v>44</v>
      </c>
      <c r="L19" s="69">
        <v>36</v>
      </c>
      <c r="M19" s="65">
        <v>40</v>
      </c>
    </row>
    <row r="20" spans="2:17" ht="13.95" customHeight="1" x14ac:dyDescent="0.2">
      <c r="B20" s="30">
        <f t="shared" si="1"/>
        <v>10</v>
      </c>
      <c r="C20" s="33"/>
      <c r="D20" s="33"/>
      <c r="E20" s="37"/>
      <c r="F20" s="37" t="s">
        <v>149</v>
      </c>
      <c r="G20" s="37"/>
      <c r="H20" s="37"/>
      <c r="I20" s="37"/>
      <c r="J20" s="37"/>
      <c r="K20" s="64" t="s">
        <v>124</v>
      </c>
      <c r="L20" s="69" t="s">
        <v>124</v>
      </c>
      <c r="M20" s="65" t="s">
        <v>124</v>
      </c>
    </row>
    <row r="21" spans="2:17" ht="13.5" customHeight="1" x14ac:dyDescent="0.2">
      <c r="B21" s="30">
        <f t="shared" si="1"/>
        <v>11</v>
      </c>
      <c r="C21" s="33"/>
      <c r="D21" s="33"/>
      <c r="E21" s="37"/>
      <c r="F21" s="37" t="s">
        <v>99</v>
      </c>
      <c r="G21" s="37"/>
      <c r="H21" s="37"/>
      <c r="I21" s="37"/>
      <c r="J21" s="37"/>
      <c r="K21" s="64">
        <v>90</v>
      </c>
      <c r="L21" s="64">
        <v>70</v>
      </c>
      <c r="M21" s="65">
        <v>80</v>
      </c>
    </row>
    <row r="22" spans="2:17" ht="13.95" customHeight="1" x14ac:dyDescent="0.2">
      <c r="B22" s="30">
        <f t="shared" si="1"/>
        <v>12</v>
      </c>
      <c r="C22" s="33"/>
      <c r="D22" s="33"/>
      <c r="E22" s="37"/>
      <c r="F22" s="37" t="s">
        <v>220</v>
      </c>
      <c r="G22" s="37"/>
      <c r="H22" s="37"/>
      <c r="I22" s="37"/>
      <c r="J22" s="37"/>
      <c r="K22" s="64">
        <v>5</v>
      </c>
      <c r="L22" s="69"/>
      <c r="M22" s="65">
        <v>5</v>
      </c>
    </row>
    <row r="23" spans="2:17" ht="13.95" customHeight="1" x14ac:dyDescent="0.2">
      <c r="B23" s="30">
        <f t="shared" si="1"/>
        <v>13</v>
      </c>
      <c r="C23" s="33"/>
      <c r="D23" s="33"/>
      <c r="E23" s="37"/>
      <c r="F23" s="37" t="s">
        <v>100</v>
      </c>
      <c r="G23" s="37"/>
      <c r="H23" s="37"/>
      <c r="I23" s="37"/>
      <c r="J23" s="37"/>
      <c r="K23" s="64" t="s">
        <v>124</v>
      </c>
      <c r="L23" s="69"/>
      <c r="M23" s="65"/>
    </row>
    <row r="24" spans="2:17" ht="13.95" customHeight="1" x14ac:dyDescent="0.2">
      <c r="B24" s="30">
        <f t="shared" si="1"/>
        <v>14</v>
      </c>
      <c r="C24" s="33"/>
      <c r="D24" s="33"/>
      <c r="E24" s="37"/>
      <c r="F24" s="37" t="s">
        <v>17</v>
      </c>
      <c r="G24" s="37"/>
      <c r="H24" s="37"/>
      <c r="I24" s="37"/>
      <c r="J24" s="37"/>
      <c r="K24" s="64" t="s">
        <v>124</v>
      </c>
      <c r="L24" s="69" t="s">
        <v>124</v>
      </c>
      <c r="M24" s="65" t="s">
        <v>124</v>
      </c>
    </row>
    <row r="25" spans="2:17" ht="13.95" customHeight="1" x14ac:dyDescent="0.2">
      <c r="B25" s="30">
        <f t="shared" si="1"/>
        <v>15</v>
      </c>
      <c r="C25" s="33"/>
      <c r="D25" s="33"/>
      <c r="E25" s="37"/>
      <c r="F25" s="37" t="s">
        <v>222</v>
      </c>
      <c r="G25" s="37"/>
      <c r="H25" s="37"/>
      <c r="I25" s="37"/>
      <c r="J25" s="37"/>
      <c r="K25" s="64" t="s">
        <v>124</v>
      </c>
      <c r="L25" s="69"/>
      <c r="M25" s="65"/>
    </row>
    <row r="26" spans="2:17" ht="13.95" customHeight="1" x14ac:dyDescent="0.2">
      <c r="B26" s="30">
        <f t="shared" si="1"/>
        <v>16</v>
      </c>
      <c r="C26" s="33"/>
      <c r="D26" s="33"/>
      <c r="E26" s="37"/>
      <c r="F26" s="37" t="s">
        <v>64</v>
      </c>
      <c r="G26" s="37"/>
      <c r="H26" s="37"/>
      <c r="I26" s="37"/>
      <c r="J26" s="37"/>
      <c r="K26" s="64">
        <v>190</v>
      </c>
      <c r="L26" s="69">
        <v>145</v>
      </c>
      <c r="M26" s="65">
        <v>255</v>
      </c>
    </row>
    <row r="27" spans="2:17" ht="13.95" customHeight="1" x14ac:dyDescent="0.2">
      <c r="B27" s="30">
        <f t="shared" si="1"/>
        <v>17</v>
      </c>
      <c r="C27" s="33"/>
      <c r="D27" s="33"/>
      <c r="E27" s="37"/>
      <c r="F27" s="37" t="s">
        <v>101</v>
      </c>
      <c r="G27" s="37"/>
      <c r="H27" s="37"/>
      <c r="I27" s="37"/>
      <c r="J27" s="37"/>
      <c r="K27" s="64">
        <v>35</v>
      </c>
      <c r="L27" s="69">
        <v>10</v>
      </c>
      <c r="M27" s="65">
        <v>10</v>
      </c>
    </row>
    <row r="28" spans="2:17" ht="13.5" customHeight="1" x14ac:dyDescent="0.2">
      <c r="B28" s="30">
        <f t="shared" si="1"/>
        <v>18</v>
      </c>
      <c r="C28" s="33"/>
      <c r="D28" s="33"/>
      <c r="E28" s="37"/>
      <c r="F28" s="37" t="s">
        <v>18</v>
      </c>
      <c r="G28" s="37"/>
      <c r="H28" s="37"/>
      <c r="I28" s="37"/>
      <c r="J28" s="37"/>
      <c r="K28" s="64">
        <v>450</v>
      </c>
      <c r="L28" s="69">
        <v>650</v>
      </c>
      <c r="M28" s="65">
        <v>1000</v>
      </c>
    </row>
    <row r="29" spans="2:17" ht="13.95" customHeight="1" x14ac:dyDescent="0.2">
      <c r="B29" s="30">
        <f t="shared" si="1"/>
        <v>19</v>
      </c>
      <c r="C29" s="33"/>
      <c r="D29" s="33"/>
      <c r="E29" s="37"/>
      <c r="F29" s="37" t="s">
        <v>19</v>
      </c>
      <c r="G29" s="37"/>
      <c r="H29" s="37"/>
      <c r="I29" s="37"/>
      <c r="J29" s="37"/>
      <c r="K29" s="64">
        <v>55</v>
      </c>
      <c r="L29" s="64">
        <v>60</v>
      </c>
      <c r="M29" s="65">
        <v>35</v>
      </c>
    </row>
    <row r="30" spans="2:17" ht="13.95" customHeight="1" x14ac:dyDescent="0.2">
      <c r="B30" s="30">
        <f t="shared" si="1"/>
        <v>20</v>
      </c>
      <c r="C30" s="33"/>
      <c r="D30" s="33"/>
      <c r="E30" s="37"/>
      <c r="F30" s="37" t="s">
        <v>20</v>
      </c>
      <c r="G30" s="37"/>
      <c r="H30" s="37"/>
      <c r="I30" s="37"/>
      <c r="J30" s="37"/>
      <c r="K30" s="64"/>
      <c r="L30" s="69">
        <v>1</v>
      </c>
      <c r="M30" s="65" t="s">
        <v>124</v>
      </c>
    </row>
    <row r="31" spans="2:17" ht="13.95" customHeight="1" x14ac:dyDescent="0.2">
      <c r="B31" s="30">
        <f t="shared" si="1"/>
        <v>21</v>
      </c>
      <c r="C31" s="32" t="s">
        <v>68</v>
      </c>
      <c r="D31" s="32" t="s">
        <v>65</v>
      </c>
      <c r="E31" s="37"/>
      <c r="F31" s="37" t="s">
        <v>121</v>
      </c>
      <c r="G31" s="37"/>
      <c r="H31" s="37"/>
      <c r="I31" s="37"/>
      <c r="J31" s="37"/>
      <c r="K31" s="64">
        <v>40</v>
      </c>
      <c r="L31" s="64">
        <v>40</v>
      </c>
      <c r="M31" s="65">
        <v>35</v>
      </c>
      <c r="O31">
        <f>COUNTA(K31:K31)</f>
        <v>1</v>
      </c>
      <c r="P31">
        <f>COUNTA(L31:L31)</f>
        <v>1</v>
      </c>
      <c r="Q31">
        <f>COUNTA(M31:M31)</f>
        <v>1</v>
      </c>
    </row>
    <row r="32" spans="2:17" ht="13.95" customHeight="1" x14ac:dyDescent="0.2">
      <c r="B32" s="30">
        <f t="shared" si="1"/>
        <v>22</v>
      </c>
      <c r="C32" s="32" t="s">
        <v>66</v>
      </c>
      <c r="D32" s="32" t="s">
        <v>25</v>
      </c>
      <c r="E32" s="37"/>
      <c r="F32" s="37" t="s">
        <v>80</v>
      </c>
      <c r="G32" s="37"/>
      <c r="H32" s="37"/>
      <c r="I32" s="37"/>
      <c r="J32" s="37"/>
      <c r="K32" s="64">
        <v>184</v>
      </c>
      <c r="L32" s="69">
        <v>241</v>
      </c>
      <c r="M32" s="65">
        <v>223</v>
      </c>
    </row>
    <row r="33" spans="2:13" ht="13.95" customHeight="1" x14ac:dyDescent="0.2">
      <c r="B33" s="30">
        <f t="shared" si="1"/>
        <v>23</v>
      </c>
      <c r="C33" s="33"/>
      <c r="D33" s="33"/>
      <c r="E33" s="37"/>
      <c r="F33" s="37" t="s">
        <v>154</v>
      </c>
      <c r="G33" s="37"/>
      <c r="H33" s="37"/>
      <c r="I33" s="37"/>
      <c r="J33" s="37"/>
      <c r="K33" s="64" t="s">
        <v>124</v>
      </c>
      <c r="L33" s="64" t="s">
        <v>124</v>
      </c>
      <c r="M33" s="65" t="s">
        <v>124</v>
      </c>
    </row>
    <row r="34" spans="2:13" ht="13.95" customHeight="1" x14ac:dyDescent="0.2">
      <c r="B34" s="30">
        <f t="shared" si="1"/>
        <v>24</v>
      </c>
      <c r="C34" s="33"/>
      <c r="D34" s="33"/>
      <c r="E34" s="37"/>
      <c r="F34" s="37" t="s">
        <v>188</v>
      </c>
      <c r="G34" s="37"/>
      <c r="H34" s="37"/>
      <c r="I34" s="37"/>
      <c r="J34" s="37"/>
      <c r="K34" s="64">
        <v>40</v>
      </c>
      <c r="L34" s="69">
        <v>20</v>
      </c>
      <c r="M34" s="65"/>
    </row>
    <row r="35" spans="2:13" ht="13.5" customHeight="1" x14ac:dyDescent="0.2">
      <c r="B35" s="30">
        <f t="shared" si="1"/>
        <v>25</v>
      </c>
      <c r="C35" s="33"/>
      <c r="D35" s="33"/>
      <c r="E35" s="37"/>
      <c r="F35" s="37" t="s">
        <v>224</v>
      </c>
      <c r="G35" s="37"/>
      <c r="H35" s="37"/>
      <c r="I35" s="37"/>
      <c r="J35" s="37"/>
      <c r="K35" s="64"/>
      <c r="L35" s="64" t="s">
        <v>124</v>
      </c>
      <c r="M35" s="65" t="s">
        <v>124</v>
      </c>
    </row>
    <row r="36" spans="2:13" ht="13.95" customHeight="1" x14ac:dyDescent="0.2">
      <c r="B36" s="30">
        <f t="shared" si="1"/>
        <v>26</v>
      </c>
      <c r="C36" s="33"/>
      <c r="D36" s="33"/>
      <c r="E36" s="37"/>
      <c r="F36" s="37" t="s">
        <v>119</v>
      </c>
      <c r="G36" s="37"/>
      <c r="H36" s="37"/>
      <c r="I36" s="37"/>
      <c r="J36" s="37"/>
      <c r="K36" s="69"/>
      <c r="L36" s="64">
        <v>16</v>
      </c>
      <c r="M36" s="65"/>
    </row>
    <row r="37" spans="2:13" ht="13.95" customHeight="1" x14ac:dyDescent="0.2">
      <c r="B37" s="30">
        <f t="shared" si="1"/>
        <v>27</v>
      </c>
      <c r="C37" s="33"/>
      <c r="D37" s="33"/>
      <c r="E37" s="37"/>
      <c r="F37" s="37" t="s">
        <v>128</v>
      </c>
      <c r="G37" s="37"/>
      <c r="H37" s="37"/>
      <c r="I37" s="37"/>
      <c r="J37" s="37"/>
      <c r="K37" s="64">
        <v>5</v>
      </c>
      <c r="L37" s="69"/>
      <c r="M37" s="65">
        <v>25</v>
      </c>
    </row>
    <row r="38" spans="2:13" ht="13.95" customHeight="1" x14ac:dyDescent="0.2">
      <c r="B38" s="30">
        <f t="shared" si="1"/>
        <v>28</v>
      </c>
      <c r="C38" s="33"/>
      <c r="D38" s="33"/>
      <c r="E38" s="37"/>
      <c r="F38" s="37" t="s">
        <v>191</v>
      </c>
      <c r="G38" s="37"/>
      <c r="H38" s="37"/>
      <c r="I38" s="37"/>
      <c r="J38" s="37"/>
      <c r="K38" s="64"/>
      <c r="L38" s="64" t="s">
        <v>124</v>
      </c>
      <c r="M38" s="65">
        <v>15</v>
      </c>
    </row>
    <row r="39" spans="2:13" ht="13.95" customHeight="1" x14ac:dyDescent="0.2">
      <c r="B39" s="30">
        <f t="shared" si="1"/>
        <v>29</v>
      </c>
      <c r="C39" s="33"/>
      <c r="D39" s="33"/>
      <c r="E39" s="37"/>
      <c r="F39" s="37" t="s">
        <v>26</v>
      </c>
      <c r="G39" s="37"/>
      <c r="H39" s="37"/>
      <c r="I39" s="37"/>
      <c r="J39" s="37"/>
      <c r="K39" s="64"/>
      <c r="L39" s="69"/>
      <c r="M39" s="65">
        <v>16</v>
      </c>
    </row>
    <row r="40" spans="2:13" ht="13.95" customHeight="1" x14ac:dyDescent="0.2">
      <c r="B40" s="30">
        <f t="shared" si="1"/>
        <v>30</v>
      </c>
      <c r="C40" s="33"/>
      <c r="D40" s="33"/>
      <c r="E40" s="37"/>
      <c r="F40" s="37" t="s">
        <v>115</v>
      </c>
      <c r="G40" s="37"/>
      <c r="H40" s="37"/>
      <c r="I40" s="37"/>
      <c r="J40" s="37"/>
      <c r="K40" s="64">
        <v>20</v>
      </c>
      <c r="L40" s="69">
        <v>40</v>
      </c>
      <c r="M40" s="65">
        <v>40</v>
      </c>
    </row>
    <row r="41" spans="2:13" ht="13.5" customHeight="1" x14ac:dyDescent="0.2">
      <c r="B41" s="30">
        <f t="shared" si="1"/>
        <v>31</v>
      </c>
      <c r="C41" s="33"/>
      <c r="D41" s="33"/>
      <c r="E41" s="37"/>
      <c r="F41" s="37" t="s">
        <v>159</v>
      </c>
      <c r="G41" s="37"/>
      <c r="H41" s="37"/>
      <c r="I41" s="37"/>
      <c r="J41" s="37"/>
      <c r="K41" s="64"/>
      <c r="L41" s="69" t="s">
        <v>124</v>
      </c>
      <c r="M41" s="65"/>
    </row>
    <row r="42" spans="2:13" ht="13.95" customHeight="1" x14ac:dyDescent="0.2">
      <c r="B42" s="30">
        <f t="shared" si="1"/>
        <v>32</v>
      </c>
      <c r="C42" s="33"/>
      <c r="D42" s="33"/>
      <c r="E42" s="37"/>
      <c r="F42" s="37" t="s">
        <v>27</v>
      </c>
      <c r="G42" s="37"/>
      <c r="H42" s="37"/>
      <c r="I42" s="37"/>
      <c r="J42" s="37"/>
      <c r="K42" s="64">
        <v>130</v>
      </c>
      <c r="L42" s="69">
        <v>330</v>
      </c>
      <c r="M42" s="65">
        <v>400</v>
      </c>
    </row>
    <row r="43" spans="2:13" ht="13.5" customHeight="1" x14ac:dyDescent="0.2">
      <c r="B43" s="30">
        <f t="shared" si="1"/>
        <v>33</v>
      </c>
      <c r="C43" s="32" t="s">
        <v>31</v>
      </c>
      <c r="D43" s="32" t="s">
        <v>32</v>
      </c>
      <c r="E43" s="37"/>
      <c r="F43" s="37" t="s">
        <v>130</v>
      </c>
      <c r="G43" s="37"/>
      <c r="H43" s="37"/>
      <c r="I43" s="37"/>
      <c r="J43" s="37"/>
      <c r="K43" s="64"/>
      <c r="L43" s="69">
        <v>1</v>
      </c>
      <c r="M43" s="65"/>
    </row>
    <row r="44" spans="2:13" ht="13.5" customHeight="1" x14ac:dyDescent="0.2">
      <c r="B44" s="30">
        <f t="shared" si="1"/>
        <v>34</v>
      </c>
      <c r="C44" s="33"/>
      <c r="D44" s="33"/>
      <c r="E44" s="37"/>
      <c r="F44" s="37" t="s">
        <v>330</v>
      </c>
      <c r="G44" s="37"/>
      <c r="H44" s="37"/>
      <c r="I44" s="37"/>
      <c r="J44" s="37"/>
      <c r="K44" s="64"/>
      <c r="L44" s="69" t="s">
        <v>124</v>
      </c>
      <c r="M44" s="65"/>
    </row>
    <row r="45" spans="2:13" ht="13.95" customHeight="1" x14ac:dyDescent="0.2">
      <c r="B45" s="30">
        <f t="shared" si="1"/>
        <v>35</v>
      </c>
      <c r="C45" s="32" t="s">
        <v>33</v>
      </c>
      <c r="D45" s="32" t="s">
        <v>34</v>
      </c>
      <c r="E45" s="37"/>
      <c r="F45" s="37" t="s">
        <v>103</v>
      </c>
      <c r="G45" s="37"/>
      <c r="H45" s="37"/>
      <c r="I45" s="37"/>
      <c r="J45" s="37"/>
      <c r="K45" s="64">
        <v>1</v>
      </c>
      <c r="L45" s="69"/>
      <c r="M45" s="65">
        <v>1</v>
      </c>
    </row>
    <row r="46" spans="2:13" ht="13.95" customHeight="1" x14ac:dyDescent="0.2">
      <c r="B46" s="30">
        <f t="shared" si="1"/>
        <v>36</v>
      </c>
      <c r="C46" s="33"/>
      <c r="D46" s="32" t="s">
        <v>35</v>
      </c>
      <c r="E46" s="37"/>
      <c r="F46" s="37" t="s">
        <v>113</v>
      </c>
      <c r="G46" s="37"/>
      <c r="H46" s="37"/>
      <c r="I46" s="37"/>
      <c r="J46" s="37"/>
      <c r="K46" s="64">
        <v>2</v>
      </c>
      <c r="L46" s="69">
        <v>3</v>
      </c>
      <c r="M46" s="65">
        <v>11</v>
      </c>
    </row>
    <row r="47" spans="2:13" ht="13.95" customHeight="1" x14ac:dyDescent="0.2">
      <c r="B47" s="30">
        <f t="shared" si="1"/>
        <v>37</v>
      </c>
      <c r="C47" s="33"/>
      <c r="D47" s="33"/>
      <c r="E47" s="37"/>
      <c r="F47" s="37" t="s">
        <v>36</v>
      </c>
      <c r="G47" s="37"/>
      <c r="H47" s="37"/>
      <c r="I47" s="37"/>
      <c r="J47" s="37"/>
      <c r="K47" s="64" t="s">
        <v>124</v>
      </c>
      <c r="L47" s="69"/>
      <c r="M47" s="65">
        <v>10</v>
      </c>
    </row>
    <row r="48" spans="2:13" ht="13.95" customHeight="1" x14ac:dyDescent="0.2">
      <c r="B48" s="30">
        <f t="shared" si="1"/>
        <v>38</v>
      </c>
      <c r="C48" s="34"/>
      <c r="D48" s="40" t="s">
        <v>37</v>
      </c>
      <c r="E48" s="37"/>
      <c r="F48" s="37" t="s">
        <v>38</v>
      </c>
      <c r="G48" s="37"/>
      <c r="H48" s="37"/>
      <c r="I48" s="37"/>
      <c r="J48" s="37"/>
      <c r="K48" s="64">
        <v>10</v>
      </c>
      <c r="L48" s="64"/>
      <c r="M48" s="65">
        <v>20</v>
      </c>
    </row>
    <row r="49" spans="2:17" ht="13.95" customHeight="1" x14ac:dyDescent="0.2">
      <c r="B49" s="30">
        <f t="shared" si="1"/>
        <v>39</v>
      </c>
      <c r="C49" s="32" t="s">
        <v>0</v>
      </c>
      <c r="D49" s="40" t="s">
        <v>39</v>
      </c>
      <c r="E49" s="37"/>
      <c r="F49" s="37" t="s">
        <v>40</v>
      </c>
      <c r="G49" s="37"/>
      <c r="H49" s="37"/>
      <c r="I49" s="37"/>
      <c r="J49" s="37"/>
      <c r="K49" s="64" t="s">
        <v>124</v>
      </c>
      <c r="L49" s="64"/>
      <c r="M49" s="65"/>
      <c r="O49">
        <f>COUNTA(K43:K49)</f>
        <v>5</v>
      </c>
      <c r="P49">
        <f>COUNTA(L43:L49)</f>
        <v>3</v>
      </c>
      <c r="Q49">
        <f>COUNTA(M43:M49)</f>
        <v>4</v>
      </c>
    </row>
    <row r="50" spans="2:17" ht="13.95" customHeight="1" x14ac:dyDescent="0.2">
      <c r="B50" s="30">
        <f t="shared" si="1"/>
        <v>40</v>
      </c>
      <c r="C50" s="129" t="s">
        <v>41</v>
      </c>
      <c r="D50" s="130"/>
      <c r="E50" s="37"/>
      <c r="F50" s="37" t="s">
        <v>42</v>
      </c>
      <c r="G50" s="37"/>
      <c r="H50" s="37"/>
      <c r="I50" s="37"/>
      <c r="J50" s="37"/>
      <c r="K50" s="64">
        <v>50</v>
      </c>
      <c r="L50" s="69">
        <v>25</v>
      </c>
      <c r="M50" s="65">
        <v>200</v>
      </c>
    </row>
    <row r="51" spans="2:17" ht="13.95" customHeight="1" x14ac:dyDescent="0.2">
      <c r="B51" s="30">
        <f t="shared" si="1"/>
        <v>41</v>
      </c>
      <c r="C51" s="35"/>
      <c r="D51" s="36"/>
      <c r="E51" s="37"/>
      <c r="F51" s="37" t="s">
        <v>43</v>
      </c>
      <c r="G51" s="37"/>
      <c r="H51" s="37"/>
      <c r="I51" s="37"/>
      <c r="J51" s="37"/>
      <c r="K51" s="64">
        <v>100</v>
      </c>
      <c r="L51" s="69">
        <v>75</v>
      </c>
      <c r="M51" s="65">
        <v>175</v>
      </c>
    </row>
    <row r="52" spans="2:17" ht="13.5" customHeight="1" thickBot="1" x14ac:dyDescent="0.25">
      <c r="B52" s="30">
        <f t="shared" si="1"/>
        <v>42</v>
      </c>
      <c r="C52" s="35"/>
      <c r="D52" s="36"/>
      <c r="E52" s="37"/>
      <c r="F52" s="37" t="s">
        <v>44</v>
      </c>
      <c r="G52" s="37"/>
      <c r="H52" s="37"/>
      <c r="I52" s="37"/>
      <c r="J52" s="37"/>
      <c r="K52" s="64">
        <v>25</v>
      </c>
      <c r="L52" s="69">
        <v>50</v>
      </c>
      <c r="M52" s="65">
        <v>175</v>
      </c>
    </row>
    <row r="53" spans="2:17" ht="13.95" customHeight="1" x14ac:dyDescent="0.2">
      <c r="B53" s="66"/>
      <c r="C53" s="67"/>
      <c r="D53" s="67"/>
      <c r="E53" s="68"/>
      <c r="F53" s="68"/>
      <c r="G53" s="68"/>
      <c r="H53" s="68"/>
      <c r="I53" s="68"/>
      <c r="J53" s="68"/>
      <c r="K53" s="68"/>
      <c r="L53" s="68"/>
      <c r="M53" s="68"/>
      <c r="O53">
        <f>COUNTA(K$11:K$52)</f>
        <v>34</v>
      </c>
      <c r="P53">
        <f>COUNTA(L$11:L$52)</f>
        <v>31</v>
      </c>
      <c r="Q53">
        <f>COUNTA(M$11:M$52)</f>
        <v>32</v>
      </c>
    </row>
    <row r="54" spans="2:17" ht="18" customHeight="1" x14ac:dyDescent="0.2">
      <c r="O54" s="95">
        <f>SUM(K$13:K$52,P$11:P$12)</f>
        <v>2575</v>
      </c>
      <c r="P54" s="95">
        <f>SUM(L$13:L$52,Q$11:Q$12)</f>
        <v>2525</v>
      </c>
      <c r="Q54" s="95">
        <f>SUM(M$13:M$52,R$11:R$12)</f>
        <v>3530</v>
      </c>
    </row>
    <row r="55" spans="2:17" ht="18" customHeight="1" x14ac:dyDescent="0.2">
      <c r="B55" s="18"/>
    </row>
    <row r="56" spans="2:17" ht="9" customHeight="1" thickBot="1" x14ac:dyDescent="0.25"/>
    <row r="57" spans="2:17" ht="18" customHeight="1" x14ac:dyDescent="0.2">
      <c r="B57" s="1"/>
      <c r="C57" s="2"/>
      <c r="D57" s="131" t="s">
        <v>1</v>
      </c>
      <c r="E57" s="131"/>
      <c r="F57" s="131"/>
      <c r="G57" s="131"/>
      <c r="H57" s="2"/>
      <c r="I57" s="2"/>
      <c r="J57" s="3"/>
      <c r="K57" s="71" t="s">
        <v>70</v>
      </c>
      <c r="L57" s="81" t="s">
        <v>72</v>
      </c>
      <c r="M57" s="90" t="s">
        <v>73</v>
      </c>
    </row>
    <row r="58" spans="2:17" ht="18" customHeight="1" thickBot="1" x14ac:dyDescent="0.25">
      <c r="B58" s="6"/>
      <c r="C58" s="7"/>
      <c r="D58" s="127" t="s">
        <v>2</v>
      </c>
      <c r="E58" s="127"/>
      <c r="F58" s="127"/>
      <c r="G58" s="127"/>
      <c r="H58" s="7"/>
      <c r="I58" s="7"/>
      <c r="J58" s="8"/>
      <c r="K58" s="107" t="str">
        <f>K5</f>
        <v>2023.3.3</v>
      </c>
      <c r="L58" s="108" t="str">
        <f>K58</f>
        <v>2023.3.3</v>
      </c>
      <c r="M58" s="109" t="str">
        <f>K58</f>
        <v>2023.3.3</v>
      </c>
    </row>
    <row r="59" spans="2:17" ht="19.95" customHeight="1" thickTop="1" x14ac:dyDescent="0.2">
      <c r="B59" s="132" t="s">
        <v>46</v>
      </c>
      <c r="C59" s="133"/>
      <c r="D59" s="133"/>
      <c r="E59" s="133"/>
      <c r="F59" s="133"/>
      <c r="G59" s="133"/>
      <c r="H59" s="133"/>
      <c r="I59" s="133"/>
      <c r="J59" s="29"/>
      <c r="K59" s="75">
        <f>SUM(K60:K68)</f>
        <v>2575</v>
      </c>
      <c r="L59" s="75">
        <f>SUM(L60:L68)</f>
        <v>2525</v>
      </c>
      <c r="M59" s="93">
        <f>SUM(M60:M68)</f>
        <v>3530</v>
      </c>
    </row>
    <row r="60" spans="2:17" ht="13.95" customHeight="1" x14ac:dyDescent="0.2">
      <c r="B60" s="120" t="s">
        <v>47</v>
      </c>
      <c r="C60" s="121"/>
      <c r="D60" s="134"/>
      <c r="E60" s="43"/>
      <c r="F60" s="15"/>
      <c r="G60" s="119" t="s">
        <v>13</v>
      </c>
      <c r="H60" s="119"/>
      <c r="I60" s="15"/>
      <c r="J60" s="16"/>
      <c r="K60" s="38">
        <f>SUM(P$11:P$12)</f>
        <v>30</v>
      </c>
      <c r="L60" s="20">
        <f>SUM(Q$11:Q$12)</f>
        <v>0</v>
      </c>
      <c r="M60" s="39">
        <f>SUM(R$11:R$12)</f>
        <v>0</v>
      </c>
    </row>
    <row r="61" spans="2:17" ht="13.95" customHeight="1" x14ac:dyDescent="0.2">
      <c r="B61" s="17"/>
      <c r="C61" s="18"/>
      <c r="D61" s="19"/>
      <c r="E61" s="20"/>
      <c r="F61" s="37"/>
      <c r="G61" s="119" t="s">
        <v>67</v>
      </c>
      <c r="H61" s="119"/>
      <c r="I61" s="112"/>
      <c r="J61" s="44"/>
      <c r="K61" s="38">
        <f>SUM(K$13)</f>
        <v>30</v>
      </c>
      <c r="L61" s="20">
        <f>SUM(L$13)</f>
        <v>65</v>
      </c>
      <c r="M61" s="39">
        <f>SUM(M$13)</f>
        <v>105</v>
      </c>
      <c r="O61">
        <f>COUNTA(K$11:K$52)</f>
        <v>34</v>
      </c>
      <c r="P61">
        <f>COUNTA(L$11:L$52)</f>
        <v>31</v>
      </c>
      <c r="Q61">
        <f>COUNTA(M$11:M$52)</f>
        <v>32</v>
      </c>
    </row>
    <row r="62" spans="2:17" ht="13.95" customHeight="1" x14ac:dyDescent="0.2">
      <c r="B62" s="17"/>
      <c r="C62" s="18"/>
      <c r="D62" s="19"/>
      <c r="E62" s="20"/>
      <c r="F62" s="37"/>
      <c r="G62" s="119" t="s">
        <v>24</v>
      </c>
      <c r="H62" s="119"/>
      <c r="I62" s="15"/>
      <c r="J62" s="16"/>
      <c r="K62" s="38">
        <f>SUM(K$14:K$14)</f>
        <v>35</v>
      </c>
      <c r="L62" s="20">
        <f>SUM(L$14:L$14)</f>
        <v>40</v>
      </c>
      <c r="M62" s="39">
        <f>SUM(M$14:M$14)</f>
        <v>85</v>
      </c>
      <c r="O62" s="95">
        <f>SUM(K$13:K$52,P$11:P$12)</f>
        <v>2575</v>
      </c>
      <c r="P62" s="95">
        <f>SUM(L$13:L$52,Q$11:Q$12)</f>
        <v>2525</v>
      </c>
      <c r="Q62" s="95">
        <f>SUM(M$13:M$52,R$11:R$12)</f>
        <v>3530</v>
      </c>
    </row>
    <row r="63" spans="2:17" ht="13.95" customHeight="1" x14ac:dyDescent="0.2">
      <c r="B63" s="17"/>
      <c r="C63" s="18"/>
      <c r="D63" s="19"/>
      <c r="E63" s="20"/>
      <c r="F63" s="37"/>
      <c r="G63" s="119" t="s">
        <v>15</v>
      </c>
      <c r="H63" s="119"/>
      <c r="I63" s="15"/>
      <c r="J63" s="16"/>
      <c r="K63" s="38">
        <f>SUM(K$15:K$18)</f>
        <v>1004</v>
      </c>
      <c r="L63" s="20">
        <f>SUM(L$15:L$18)</f>
        <v>607</v>
      </c>
      <c r="M63" s="39">
        <f>SUM(M$15:M$18)</f>
        <v>569</v>
      </c>
    </row>
    <row r="64" spans="2:17" ht="13.95" customHeight="1" x14ac:dyDescent="0.2">
      <c r="B64" s="17"/>
      <c r="C64" s="18"/>
      <c r="D64" s="19"/>
      <c r="E64" s="20"/>
      <c r="F64" s="37"/>
      <c r="G64" s="119" t="s">
        <v>16</v>
      </c>
      <c r="H64" s="119"/>
      <c r="I64" s="15"/>
      <c r="J64" s="16"/>
      <c r="K64" s="38">
        <f>SUM(K$19:K$30)</f>
        <v>869</v>
      </c>
      <c r="L64" s="20">
        <f>SUM(L$19:L$30)</f>
        <v>972</v>
      </c>
      <c r="M64" s="39">
        <f>SUM(M$19:M$30)</f>
        <v>1425</v>
      </c>
    </row>
    <row r="65" spans="2:14" ht="13.95" customHeight="1" x14ac:dyDescent="0.2">
      <c r="B65" s="17"/>
      <c r="C65" s="18"/>
      <c r="D65" s="19"/>
      <c r="E65" s="20"/>
      <c r="F65" s="37"/>
      <c r="G65" s="119" t="s">
        <v>65</v>
      </c>
      <c r="H65" s="119"/>
      <c r="I65" s="15"/>
      <c r="J65" s="16"/>
      <c r="K65" s="38">
        <f>SUM(K$31:K$31)</f>
        <v>40</v>
      </c>
      <c r="L65" s="20">
        <f>SUM(L$31:L$31)</f>
        <v>40</v>
      </c>
      <c r="M65" s="39">
        <f>SUM(M$31:M$31)</f>
        <v>35</v>
      </c>
    </row>
    <row r="66" spans="2:14" ht="13.95" customHeight="1" x14ac:dyDescent="0.2">
      <c r="B66" s="17"/>
      <c r="C66" s="18"/>
      <c r="D66" s="19"/>
      <c r="E66" s="20"/>
      <c r="F66" s="37"/>
      <c r="G66" s="119" t="s">
        <v>104</v>
      </c>
      <c r="H66" s="119"/>
      <c r="I66" s="15"/>
      <c r="J66" s="16"/>
      <c r="K66" s="38">
        <f>SUM(K$32:K$42)</f>
        <v>379</v>
      </c>
      <c r="L66" s="20">
        <f>SUM(L$32:L$42)</f>
        <v>647</v>
      </c>
      <c r="M66" s="39">
        <f>SUM(M$32:M$42)</f>
        <v>719</v>
      </c>
    </row>
    <row r="67" spans="2:14" ht="13.95" customHeight="1" x14ac:dyDescent="0.2">
      <c r="B67" s="17"/>
      <c r="C67" s="18"/>
      <c r="D67" s="19"/>
      <c r="E67" s="20"/>
      <c r="F67" s="37"/>
      <c r="G67" s="119" t="s">
        <v>48</v>
      </c>
      <c r="H67" s="119"/>
      <c r="I67" s="15"/>
      <c r="J67" s="16"/>
      <c r="K67" s="38">
        <f>SUM(K$50:K$51)</f>
        <v>150</v>
      </c>
      <c r="L67" s="20">
        <f t="shared" ref="L67:M67" si="2">SUM(L$50:L$51)</f>
        <v>100</v>
      </c>
      <c r="M67" s="39">
        <f t="shared" si="2"/>
        <v>375</v>
      </c>
    </row>
    <row r="68" spans="2:14" ht="13.95" customHeight="1" thickBot="1" x14ac:dyDescent="0.25">
      <c r="B68" s="21"/>
      <c r="C68" s="22"/>
      <c r="D68" s="23"/>
      <c r="E68" s="45"/>
      <c r="F68" s="10"/>
      <c r="G68" s="122" t="s">
        <v>45</v>
      </c>
      <c r="H68" s="122"/>
      <c r="I68" s="46"/>
      <c r="J68" s="47"/>
      <c r="K68" s="41">
        <f>SUM(K$43:K$49,K$52)</f>
        <v>38</v>
      </c>
      <c r="L68" s="45">
        <f>SUM(L$43:L$49,L$52)</f>
        <v>54</v>
      </c>
      <c r="M68" s="42">
        <f>SUM(M$43:M$49,M$52)</f>
        <v>217</v>
      </c>
    </row>
    <row r="69" spans="2:14" ht="18" customHeight="1" thickTop="1" x14ac:dyDescent="0.2">
      <c r="B69" s="123" t="s">
        <v>49</v>
      </c>
      <c r="C69" s="124"/>
      <c r="D69" s="125"/>
      <c r="E69" s="53"/>
      <c r="F69" s="113"/>
      <c r="G69" s="126" t="s">
        <v>50</v>
      </c>
      <c r="H69" s="126"/>
      <c r="I69" s="113"/>
      <c r="J69" s="114"/>
      <c r="K69" s="76" t="s">
        <v>51</v>
      </c>
      <c r="L69" s="84"/>
      <c r="M69" s="94"/>
    </row>
    <row r="70" spans="2:14" ht="18" customHeight="1" x14ac:dyDescent="0.2">
      <c r="B70" s="50"/>
      <c r="C70" s="51"/>
      <c r="D70" s="51"/>
      <c r="E70" s="48"/>
      <c r="F70" s="49"/>
      <c r="G70" s="31"/>
      <c r="H70" s="31"/>
      <c r="I70" s="49"/>
      <c r="J70" s="52"/>
      <c r="K70" s="77" t="s">
        <v>52</v>
      </c>
      <c r="L70" s="85"/>
      <c r="M70" s="88"/>
    </row>
    <row r="71" spans="2:14" ht="18" customHeight="1" x14ac:dyDescent="0.2">
      <c r="B71" s="17"/>
      <c r="C71" s="18"/>
      <c r="D71" s="18"/>
      <c r="E71" s="54"/>
      <c r="F71" s="7"/>
      <c r="G71" s="127" t="s">
        <v>53</v>
      </c>
      <c r="H71" s="127"/>
      <c r="I71" s="111"/>
      <c r="J71" s="115"/>
      <c r="K71" s="78" t="s">
        <v>54</v>
      </c>
      <c r="L71" s="86"/>
      <c r="M71" s="86"/>
    </row>
    <row r="72" spans="2:14" ht="18" customHeight="1" x14ac:dyDescent="0.2">
      <c r="B72" s="17"/>
      <c r="C72" s="18"/>
      <c r="D72" s="18"/>
      <c r="E72" s="55"/>
      <c r="F72" s="18"/>
      <c r="G72" s="56"/>
      <c r="H72" s="56"/>
      <c r="I72" s="51"/>
      <c r="J72" s="57"/>
      <c r="K72" s="79" t="s">
        <v>105</v>
      </c>
      <c r="L72" s="87"/>
      <c r="M72" s="87"/>
    </row>
    <row r="73" spans="2:14" ht="18" customHeight="1" x14ac:dyDescent="0.2">
      <c r="B73" s="17"/>
      <c r="C73" s="18"/>
      <c r="D73" s="18"/>
      <c r="E73" s="55"/>
      <c r="F73" s="18"/>
      <c r="G73" s="56"/>
      <c r="H73" s="56"/>
      <c r="I73" s="51"/>
      <c r="J73" s="57"/>
      <c r="K73" s="77" t="s">
        <v>78</v>
      </c>
      <c r="L73" s="85"/>
      <c r="M73" s="88"/>
    </row>
    <row r="74" spans="2:14" ht="18" customHeight="1" x14ac:dyDescent="0.2">
      <c r="B74" s="17"/>
      <c r="C74" s="18"/>
      <c r="D74" s="18"/>
      <c r="E74" s="54"/>
      <c r="F74" s="7"/>
      <c r="G74" s="127" t="s">
        <v>55</v>
      </c>
      <c r="H74" s="127"/>
      <c r="I74" s="111"/>
      <c r="J74" s="115"/>
      <c r="K74" s="78" t="s">
        <v>79</v>
      </c>
      <c r="L74" s="86"/>
      <c r="M74" s="86"/>
    </row>
    <row r="75" spans="2:14" ht="18" customHeight="1" x14ac:dyDescent="0.2">
      <c r="B75" s="17"/>
      <c r="C75" s="18"/>
      <c r="D75" s="18"/>
      <c r="E75" s="55"/>
      <c r="F75" s="18"/>
      <c r="G75" s="56"/>
      <c r="H75" s="56"/>
      <c r="I75" s="51"/>
      <c r="J75" s="57"/>
      <c r="K75" s="79" t="s">
        <v>106</v>
      </c>
      <c r="L75" s="87"/>
      <c r="M75" s="87"/>
    </row>
    <row r="76" spans="2:14" ht="18" customHeight="1" x14ac:dyDescent="0.2">
      <c r="B76" s="17"/>
      <c r="C76" s="18"/>
      <c r="D76" s="18"/>
      <c r="E76" s="55"/>
      <c r="F76" s="18"/>
      <c r="G76" s="56"/>
      <c r="H76" s="56"/>
      <c r="I76" s="51"/>
      <c r="J76" s="57"/>
      <c r="K76" s="79" t="s">
        <v>107</v>
      </c>
      <c r="L76" s="87"/>
      <c r="M76" s="87"/>
    </row>
    <row r="77" spans="2:14" ht="18" customHeight="1" x14ac:dyDescent="0.2">
      <c r="B77" s="17"/>
      <c r="C77" s="18"/>
      <c r="D77" s="18"/>
      <c r="E77" s="12"/>
      <c r="F77" s="13"/>
      <c r="G77" s="31"/>
      <c r="H77" s="31"/>
      <c r="I77" s="49"/>
      <c r="J77" s="52"/>
      <c r="K77" s="79" t="s">
        <v>106</v>
      </c>
      <c r="L77" s="88"/>
      <c r="M77" s="88"/>
    </row>
    <row r="78" spans="2:14" ht="18" customHeight="1" x14ac:dyDescent="0.2">
      <c r="B78" s="24"/>
      <c r="C78" s="13"/>
      <c r="D78" s="13"/>
      <c r="E78" s="20"/>
      <c r="F78" s="37"/>
      <c r="G78" s="119" t="s">
        <v>56</v>
      </c>
      <c r="H78" s="119"/>
      <c r="I78" s="15"/>
      <c r="J78" s="16"/>
      <c r="K78" s="70" t="s">
        <v>133</v>
      </c>
      <c r="L78" s="99"/>
      <c r="M78" s="89"/>
    </row>
    <row r="79" spans="2:14" ht="18" customHeight="1" x14ac:dyDescent="0.2">
      <c r="B79" s="120" t="s">
        <v>57</v>
      </c>
      <c r="C79" s="121"/>
      <c r="D79" s="121"/>
      <c r="E79" s="7"/>
      <c r="F79" s="7"/>
      <c r="G79" s="7"/>
      <c r="H79" s="7"/>
      <c r="I79" s="7"/>
      <c r="J79" s="7"/>
      <c r="K79" s="7"/>
      <c r="L79" s="7"/>
      <c r="M79" s="7"/>
      <c r="N79" s="17"/>
    </row>
    <row r="80" spans="2:14" ht="14.1" customHeight="1" x14ac:dyDescent="0.2">
      <c r="B80" s="58"/>
      <c r="C80" s="59" t="s">
        <v>58</v>
      </c>
      <c r="D80" s="60"/>
      <c r="E80" s="59"/>
      <c r="F80" s="59"/>
      <c r="G80" s="59"/>
      <c r="H80" s="59"/>
      <c r="I80" s="59"/>
      <c r="J80" s="59"/>
      <c r="K80" s="59"/>
      <c r="L80" s="59"/>
      <c r="M80" s="59"/>
      <c r="N80" s="61"/>
    </row>
    <row r="81" spans="2:14" ht="14.1" customHeight="1" x14ac:dyDescent="0.2">
      <c r="B81" s="58"/>
      <c r="C81" s="59" t="s">
        <v>59</v>
      </c>
      <c r="D81" s="60"/>
      <c r="E81" s="59"/>
      <c r="F81" s="59"/>
      <c r="G81" s="59"/>
      <c r="H81" s="59"/>
      <c r="I81" s="59"/>
      <c r="J81" s="59"/>
      <c r="K81" s="59"/>
      <c r="L81" s="59"/>
      <c r="M81" s="59"/>
      <c r="N81" s="61"/>
    </row>
    <row r="82" spans="2:14" ht="14.1" customHeight="1" x14ac:dyDescent="0.2">
      <c r="B82" s="58"/>
      <c r="C82" s="59" t="s">
        <v>60</v>
      </c>
      <c r="D82" s="60"/>
      <c r="E82" s="59"/>
      <c r="F82" s="59"/>
      <c r="G82" s="59"/>
      <c r="H82" s="59"/>
      <c r="I82" s="59"/>
      <c r="J82" s="59"/>
      <c r="K82" s="59"/>
      <c r="L82" s="59"/>
      <c r="M82" s="59"/>
      <c r="N82" s="61"/>
    </row>
    <row r="83" spans="2:14" ht="14.1" customHeight="1" x14ac:dyDescent="0.2">
      <c r="B83" s="58"/>
      <c r="C83" s="59" t="s">
        <v>86</v>
      </c>
      <c r="D83" s="60"/>
      <c r="E83" s="59"/>
      <c r="F83" s="59"/>
      <c r="G83" s="59"/>
      <c r="H83" s="59"/>
      <c r="I83" s="59"/>
      <c r="J83" s="59"/>
      <c r="K83" s="59"/>
      <c r="L83" s="59"/>
      <c r="M83" s="59"/>
      <c r="N83" s="61"/>
    </row>
    <row r="84" spans="2:14" ht="14.1" customHeight="1" x14ac:dyDescent="0.2">
      <c r="B84" s="58"/>
      <c r="C84" s="59" t="s">
        <v>108</v>
      </c>
      <c r="D84" s="60"/>
      <c r="E84" s="59"/>
      <c r="F84" s="59"/>
      <c r="G84" s="59"/>
      <c r="H84" s="59"/>
      <c r="I84" s="59"/>
      <c r="J84" s="59"/>
      <c r="K84" s="59"/>
      <c r="L84" s="59"/>
      <c r="M84" s="59"/>
      <c r="N84" s="61"/>
    </row>
    <row r="85" spans="2:14" ht="14.1" customHeight="1" x14ac:dyDescent="0.2">
      <c r="B85" s="61"/>
      <c r="C85" s="59" t="s">
        <v>85</v>
      </c>
      <c r="D85" s="59"/>
      <c r="E85" s="59"/>
      <c r="F85" s="59"/>
      <c r="G85" s="59"/>
      <c r="H85" s="59"/>
      <c r="I85" s="59"/>
      <c r="J85" s="59"/>
      <c r="K85" s="59"/>
      <c r="L85" s="59"/>
      <c r="M85" s="59"/>
      <c r="N85" s="61"/>
    </row>
    <row r="86" spans="2:14" ht="14.1" customHeight="1" x14ac:dyDescent="0.2">
      <c r="B86" s="61"/>
      <c r="C86" s="59" t="s">
        <v>84</v>
      </c>
      <c r="D86" s="59"/>
      <c r="E86" s="59"/>
      <c r="F86" s="59"/>
      <c r="G86" s="59"/>
      <c r="H86" s="59"/>
      <c r="I86" s="59"/>
      <c r="J86" s="59"/>
      <c r="K86" s="59"/>
      <c r="L86" s="59"/>
      <c r="M86" s="59"/>
      <c r="N86" s="61"/>
    </row>
    <row r="87" spans="2:14" ht="14.1" customHeight="1" x14ac:dyDescent="0.2">
      <c r="B87" s="61"/>
      <c r="C87" s="59" t="s">
        <v>81</v>
      </c>
      <c r="D87" s="59"/>
      <c r="E87" s="59"/>
      <c r="F87" s="59"/>
      <c r="G87" s="59"/>
      <c r="H87" s="59"/>
      <c r="I87" s="59"/>
      <c r="J87" s="59"/>
      <c r="K87" s="59"/>
      <c r="L87" s="59"/>
      <c r="M87" s="59"/>
      <c r="N87" s="61"/>
    </row>
    <row r="88" spans="2:14" ht="14.1" customHeight="1" x14ac:dyDescent="0.2">
      <c r="B88" s="61"/>
      <c r="C88" s="59" t="s">
        <v>82</v>
      </c>
      <c r="D88" s="59"/>
      <c r="E88" s="59"/>
      <c r="F88" s="59"/>
      <c r="G88" s="59"/>
      <c r="H88" s="59"/>
      <c r="I88" s="59"/>
      <c r="J88" s="59"/>
      <c r="K88" s="59"/>
      <c r="L88" s="59"/>
      <c r="M88" s="59"/>
      <c r="N88" s="61"/>
    </row>
    <row r="89" spans="2:14" ht="14.1" customHeight="1" x14ac:dyDescent="0.2">
      <c r="B89" s="61"/>
      <c r="C89" s="59" t="s">
        <v>109</v>
      </c>
      <c r="D89" s="59"/>
      <c r="E89" s="59"/>
      <c r="F89" s="59"/>
      <c r="G89" s="59"/>
      <c r="H89" s="59"/>
      <c r="I89" s="59"/>
      <c r="J89" s="59"/>
      <c r="K89" s="59"/>
      <c r="L89" s="59"/>
      <c r="M89" s="59"/>
      <c r="N89" s="61"/>
    </row>
    <row r="90" spans="2:14" ht="14.1" customHeight="1" x14ac:dyDescent="0.2">
      <c r="B90" s="61"/>
      <c r="C90" s="59" t="s">
        <v>87</v>
      </c>
      <c r="D90" s="59"/>
      <c r="E90" s="59"/>
      <c r="F90" s="59"/>
      <c r="G90" s="59"/>
      <c r="H90" s="59"/>
      <c r="I90" s="59"/>
      <c r="J90" s="59"/>
      <c r="K90" s="59"/>
      <c r="L90" s="59"/>
      <c r="M90" s="59"/>
      <c r="N90" s="61"/>
    </row>
    <row r="91" spans="2:14" ht="14.1" customHeight="1" x14ac:dyDescent="0.2">
      <c r="B91" s="61"/>
      <c r="C91" s="59" t="s">
        <v>88</v>
      </c>
      <c r="D91" s="59"/>
      <c r="E91" s="59"/>
      <c r="F91" s="59"/>
      <c r="G91" s="59"/>
      <c r="H91" s="59"/>
      <c r="I91" s="59"/>
      <c r="J91" s="59"/>
      <c r="K91" s="59"/>
      <c r="L91" s="59"/>
      <c r="M91" s="59"/>
      <c r="N91" s="61"/>
    </row>
    <row r="92" spans="2:14" ht="14.1" customHeight="1" x14ac:dyDescent="0.2">
      <c r="B92" s="61"/>
      <c r="C92" s="59" t="s">
        <v>89</v>
      </c>
      <c r="D92" s="59"/>
      <c r="E92" s="59"/>
      <c r="F92" s="59"/>
      <c r="G92" s="59"/>
      <c r="H92" s="59"/>
      <c r="I92" s="59"/>
      <c r="J92" s="59"/>
      <c r="K92" s="59"/>
      <c r="L92" s="59"/>
      <c r="M92" s="59"/>
      <c r="N92" s="61"/>
    </row>
    <row r="93" spans="2:14" ht="14.1" customHeight="1" x14ac:dyDescent="0.2">
      <c r="B93" s="61"/>
      <c r="C93" s="59" t="s">
        <v>90</v>
      </c>
      <c r="D93" s="59"/>
      <c r="E93" s="59"/>
      <c r="F93" s="59"/>
      <c r="G93" s="59"/>
      <c r="H93" s="59"/>
      <c r="I93" s="59"/>
      <c r="J93" s="59"/>
      <c r="K93" s="59"/>
      <c r="L93" s="59"/>
      <c r="M93" s="59"/>
      <c r="N93" s="61"/>
    </row>
    <row r="94" spans="2:14" ht="18" customHeight="1" x14ac:dyDescent="0.2">
      <c r="B94" s="61"/>
      <c r="C94" s="59" t="s">
        <v>110</v>
      </c>
      <c r="D94" s="59"/>
      <c r="E94" s="59"/>
      <c r="F94" s="59"/>
      <c r="G94" s="59"/>
      <c r="H94" s="59"/>
      <c r="I94" s="59"/>
      <c r="J94" s="59"/>
      <c r="K94" s="59"/>
      <c r="L94" s="59"/>
      <c r="M94" s="59"/>
      <c r="N94" s="61"/>
    </row>
    <row r="95" spans="2:14" x14ac:dyDescent="0.2">
      <c r="B95" s="61"/>
      <c r="C95" s="59" t="s">
        <v>111</v>
      </c>
      <c r="D95" s="59"/>
      <c r="E95" s="59"/>
      <c r="F95" s="59"/>
      <c r="G95" s="59"/>
      <c r="H95" s="59"/>
      <c r="I95" s="59"/>
      <c r="J95" s="59"/>
      <c r="K95" s="59"/>
      <c r="L95" s="59"/>
      <c r="M95" s="59"/>
      <c r="N95" s="61"/>
    </row>
    <row r="96" spans="2:14" x14ac:dyDescent="0.2">
      <c r="B96" s="61"/>
      <c r="C96" s="59" t="s">
        <v>91</v>
      </c>
      <c r="D96" s="59"/>
      <c r="E96" s="59"/>
      <c r="F96" s="59"/>
      <c r="G96" s="59"/>
      <c r="H96" s="59"/>
      <c r="I96" s="59"/>
      <c r="J96" s="59"/>
      <c r="K96" s="59"/>
      <c r="L96" s="59"/>
      <c r="M96" s="59"/>
      <c r="N96" s="61"/>
    </row>
    <row r="97" spans="2:14" ht="14.1" customHeight="1" x14ac:dyDescent="0.2">
      <c r="B97" s="61"/>
      <c r="C97" s="59" t="s">
        <v>83</v>
      </c>
      <c r="D97" s="59"/>
      <c r="E97" s="59"/>
      <c r="F97" s="59"/>
      <c r="G97" s="59"/>
      <c r="H97" s="59"/>
      <c r="I97" s="59"/>
      <c r="J97" s="59"/>
      <c r="K97" s="59"/>
      <c r="L97" s="59"/>
      <c r="M97" s="59"/>
      <c r="N97" s="61"/>
    </row>
    <row r="98" spans="2:14" x14ac:dyDescent="0.2">
      <c r="B98" s="96"/>
      <c r="C98" s="59" t="s">
        <v>92</v>
      </c>
      <c r="N98" s="96"/>
    </row>
    <row r="99" spans="2:14" x14ac:dyDescent="0.2">
      <c r="B99" s="61"/>
      <c r="C99" s="59" t="s">
        <v>69</v>
      </c>
      <c r="D99" s="59"/>
      <c r="E99" s="59"/>
      <c r="F99" s="59"/>
      <c r="G99" s="59"/>
      <c r="H99" s="59"/>
      <c r="I99" s="59"/>
      <c r="J99" s="59"/>
      <c r="K99" s="59"/>
      <c r="L99" s="59"/>
      <c r="M99" s="59"/>
      <c r="N99" s="61"/>
    </row>
    <row r="100" spans="2:14" x14ac:dyDescent="0.2">
      <c r="B100" s="61"/>
      <c r="C100" s="59" t="s">
        <v>61</v>
      </c>
      <c r="D100" s="59"/>
      <c r="E100" s="59"/>
      <c r="F100" s="59"/>
      <c r="G100" s="59"/>
      <c r="H100" s="59"/>
      <c r="I100" s="59"/>
      <c r="J100" s="59"/>
      <c r="K100" s="59"/>
      <c r="L100" s="59"/>
      <c r="M100" s="59"/>
      <c r="N100" s="61"/>
    </row>
    <row r="101" spans="2:14" x14ac:dyDescent="0.2">
      <c r="B101" s="96"/>
      <c r="C101" s="59" t="s">
        <v>93</v>
      </c>
      <c r="N101" s="96"/>
    </row>
    <row r="102" spans="2:14" x14ac:dyDescent="0.2">
      <c r="B102" s="96"/>
      <c r="C102" s="59" t="s">
        <v>120</v>
      </c>
      <c r="N102" s="96"/>
    </row>
    <row r="103" spans="2:14" ht="13.8" thickBot="1" x14ac:dyDescent="0.25">
      <c r="B103" s="97"/>
      <c r="C103" s="80" t="s">
        <v>94</v>
      </c>
      <c r="D103" s="98"/>
      <c r="E103" s="98"/>
      <c r="F103" s="98"/>
      <c r="G103" s="98"/>
      <c r="H103" s="98"/>
      <c r="I103" s="98"/>
      <c r="J103" s="98"/>
      <c r="K103" s="98"/>
      <c r="L103" s="98"/>
      <c r="M103" s="98"/>
      <c r="N103" s="96"/>
    </row>
  </sheetData>
  <mergeCells count="27">
    <mergeCell ref="D9:F9"/>
    <mergeCell ref="D4:G4"/>
    <mergeCell ref="D5:G5"/>
    <mergeCell ref="D6:G6"/>
    <mergeCell ref="D7:F7"/>
    <mergeCell ref="D8:F8"/>
    <mergeCell ref="G66:H66"/>
    <mergeCell ref="G10:H10"/>
    <mergeCell ref="C50:D50"/>
    <mergeCell ref="D57:G57"/>
    <mergeCell ref="D58:G58"/>
    <mergeCell ref="B59:I59"/>
    <mergeCell ref="B60:D60"/>
    <mergeCell ref="G60:H60"/>
    <mergeCell ref="G61:H61"/>
    <mergeCell ref="G62:H62"/>
    <mergeCell ref="G63:H63"/>
    <mergeCell ref="G64:H64"/>
    <mergeCell ref="G65:H65"/>
    <mergeCell ref="G78:H78"/>
    <mergeCell ref="B79:D79"/>
    <mergeCell ref="G67:H67"/>
    <mergeCell ref="G68:H68"/>
    <mergeCell ref="B69:D69"/>
    <mergeCell ref="G69:H69"/>
    <mergeCell ref="G71:H71"/>
    <mergeCell ref="G74:H74"/>
  </mergeCells>
  <phoneticPr fontId="23"/>
  <conditionalFormatting sqref="N11:N52">
    <cfRule type="expression" dxfId="10"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B1:R119"/>
  <sheetViews>
    <sheetView view="pageBreakPreview" zoomScale="75" zoomScaleNormal="75" zoomScaleSheetLayoutView="75" workbookViewId="0">
      <pane ySplit="10" topLeftCell="A11" activePane="bottomLeft" state="frozen"/>
      <selection activeCell="A11" sqref="A11"/>
      <selection pane="bottomLeft" activeCell="A11" sqref="A1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136</v>
      </c>
      <c r="L5" s="105" t="str">
        <f>K5</f>
        <v>2022.5.16</v>
      </c>
      <c r="M5" s="106" t="str">
        <f>K5</f>
        <v>2022.5.16</v>
      </c>
    </row>
    <row r="6" spans="2:18" ht="18" customHeight="1" x14ac:dyDescent="0.2">
      <c r="B6" s="4"/>
      <c r="C6" s="37"/>
      <c r="D6" s="119" t="s">
        <v>3</v>
      </c>
      <c r="E6" s="119"/>
      <c r="F6" s="119"/>
      <c r="G6" s="119"/>
      <c r="H6" s="37"/>
      <c r="I6" s="37"/>
      <c r="J6" s="5"/>
      <c r="K6" s="100">
        <v>0.52083333333333337</v>
      </c>
      <c r="L6" s="101">
        <v>0.4861111111111111</v>
      </c>
      <c r="M6" s="102">
        <v>0.55208333333333337</v>
      </c>
    </row>
    <row r="7" spans="2:18" ht="18" customHeight="1" x14ac:dyDescent="0.2">
      <c r="B7" s="4"/>
      <c r="C7" s="37"/>
      <c r="D7" s="119" t="s">
        <v>4</v>
      </c>
      <c r="E7" s="135"/>
      <c r="F7" s="135"/>
      <c r="G7" s="25" t="s">
        <v>5</v>
      </c>
      <c r="H7" s="37"/>
      <c r="I7" s="37"/>
      <c r="J7" s="5"/>
      <c r="K7" s="103" t="s">
        <v>168</v>
      </c>
      <c r="L7" s="103" t="s">
        <v>169</v>
      </c>
      <c r="M7" s="104" t="s">
        <v>170</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95" customHeight="1" x14ac:dyDescent="0.2">
      <c r="B11" s="30">
        <v>1</v>
      </c>
      <c r="C11" s="32" t="s">
        <v>62</v>
      </c>
      <c r="D11" s="32" t="s">
        <v>13</v>
      </c>
      <c r="E11" s="37"/>
      <c r="F11" s="37" t="s">
        <v>137</v>
      </c>
      <c r="G11" s="37"/>
      <c r="H11" s="37"/>
      <c r="I11" s="37"/>
      <c r="J11" s="37"/>
      <c r="K11" s="62"/>
      <c r="L11" s="62" t="s">
        <v>138</v>
      </c>
      <c r="M11" s="63"/>
      <c r="O11" t="s">
        <v>14</v>
      </c>
      <c r="P11">
        <f t="shared" ref="P11:R13" si="0">IF(K11="＋",0,IF(K11="(＋)",0,ABS(K11)))</f>
        <v>0</v>
      </c>
      <c r="Q11">
        <f t="shared" si="0"/>
        <v>5</v>
      </c>
      <c r="R11">
        <f t="shared" si="0"/>
        <v>0</v>
      </c>
    </row>
    <row r="12" spans="2:18" ht="13.95" customHeight="1" x14ac:dyDescent="0.2">
      <c r="B12" s="30">
        <f>B11+1</f>
        <v>2</v>
      </c>
      <c r="C12" s="35"/>
      <c r="D12" s="33"/>
      <c r="E12" s="37"/>
      <c r="F12" s="37" t="s">
        <v>139</v>
      </c>
      <c r="G12" s="37"/>
      <c r="H12" s="37"/>
      <c r="I12" s="37"/>
      <c r="J12" s="37"/>
      <c r="K12" s="62"/>
      <c r="L12" s="62"/>
      <c r="M12" s="63" t="s">
        <v>138</v>
      </c>
      <c r="O12" s="116" t="s">
        <v>140</v>
      </c>
      <c r="P12">
        <f>IF(K12="＋",0,IF(K12="(＋)",0,ABS(K12)))</f>
        <v>0</v>
      </c>
      <c r="Q12">
        <f>IF(L12="＋",0,IF(L12="(＋)",0,ABS(L12)))</f>
        <v>0</v>
      </c>
      <c r="R12">
        <f>IF(M12="＋",0,IF(M12="(＋)",0,ABS(M12)))</f>
        <v>5</v>
      </c>
    </row>
    <row r="13" spans="2:18" ht="13.5" customHeight="1" x14ac:dyDescent="0.2">
      <c r="B13" s="30">
        <f t="shared" ref="B13:B68" si="1">B12+1</f>
        <v>3</v>
      </c>
      <c r="C13" s="35"/>
      <c r="D13" s="33"/>
      <c r="E13" s="37"/>
      <c r="F13" s="37" t="s">
        <v>141</v>
      </c>
      <c r="G13" s="37"/>
      <c r="H13" s="37"/>
      <c r="I13" s="37"/>
      <c r="J13" s="37"/>
      <c r="K13" s="62"/>
      <c r="L13" s="62" t="s">
        <v>138</v>
      </c>
      <c r="M13" s="63"/>
      <c r="O13" t="s">
        <v>14</v>
      </c>
      <c r="P13">
        <f t="shared" si="0"/>
        <v>0</v>
      </c>
      <c r="Q13">
        <f t="shared" si="0"/>
        <v>5</v>
      </c>
      <c r="R13">
        <f t="shared" si="0"/>
        <v>0</v>
      </c>
    </row>
    <row r="14" spans="2:18" ht="13.5" customHeight="1" x14ac:dyDescent="0.2">
      <c r="B14" s="30">
        <f t="shared" si="1"/>
        <v>4</v>
      </c>
      <c r="C14" s="32" t="s">
        <v>21</v>
      </c>
      <c r="D14" s="32" t="s">
        <v>22</v>
      </c>
      <c r="E14" s="37"/>
      <c r="F14" s="37" t="s">
        <v>96</v>
      </c>
      <c r="G14" s="37"/>
      <c r="H14" s="37"/>
      <c r="I14" s="37"/>
      <c r="J14" s="37"/>
      <c r="K14" s="64">
        <v>40</v>
      </c>
      <c r="L14" s="69">
        <v>125</v>
      </c>
      <c r="M14" s="65">
        <v>450</v>
      </c>
    </row>
    <row r="15" spans="2:18" ht="13.5" customHeight="1" x14ac:dyDescent="0.2">
      <c r="B15" s="30">
        <f t="shared" si="1"/>
        <v>5</v>
      </c>
      <c r="C15" s="32" t="s">
        <v>23</v>
      </c>
      <c r="D15" s="32" t="s">
        <v>24</v>
      </c>
      <c r="E15" s="37"/>
      <c r="F15" s="37" t="s">
        <v>142</v>
      </c>
      <c r="G15" s="37"/>
      <c r="H15" s="37"/>
      <c r="I15" s="37"/>
      <c r="J15" s="37"/>
      <c r="K15" s="64"/>
      <c r="L15" s="69"/>
      <c r="M15" s="65">
        <v>1</v>
      </c>
    </row>
    <row r="16" spans="2:18" ht="13.5" customHeight="1" x14ac:dyDescent="0.2">
      <c r="B16" s="30">
        <f t="shared" si="1"/>
        <v>6</v>
      </c>
      <c r="C16" s="33"/>
      <c r="D16" s="33"/>
      <c r="E16" s="37"/>
      <c r="F16" s="37" t="s">
        <v>143</v>
      </c>
      <c r="G16" s="37"/>
      <c r="H16" s="37"/>
      <c r="I16" s="37"/>
      <c r="J16" s="37"/>
      <c r="K16" s="64"/>
      <c r="L16" s="69"/>
      <c r="M16" s="65" t="s">
        <v>124</v>
      </c>
    </row>
    <row r="17" spans="2:17" ht="13.95" customHeight="1" x14ac:dyDescent="0.2">
      <c r="B17" s="30">
        <f t="shared" si="1"/>
        <v>7</v>
      </c>
      <c r="C17" s="33"/>
      <c r="D17" s="33"/>
      <c r="E17" s="37"/>
      <c r="F17" s="37" t="s">
        <v>114</v>
      </c>
      <c r="G17" s="37"/>
      <c r="H17" s="37"/>
      <c r="I17" s="37"/>
      <c r="J17" s="37"/>
      <c r="K17" s="64">
        <v>15</v>
      </c>
      <c r="L17" s="64">
        <v>5</v>
      </c>
      <c r="M17" s="65">
        <v>15</v>
      </c>
    </row>
    <row r="18" spans="2:17" ht="13.5" customHeight="1" x14ac:dyDescent="0.2">
      <c r="B18" s="30">
        <f t="shared" si="1"/>
        <v>8</v>
      </c>
      <c r="C18" s="32" t="s">
        <v>63</v>
      </c>
      <c r="D18" s="32" t="s">
        <v>15</v>
      </c>
      <c r="E18" s="37"/>
      <c r="F18" s="37" t="s">
        <v>144</v>
      </c>
      <c r="G18" s="37"/>
      <c r="H18" s="37"/>
      <c r="I18" s="37"/>
      <c r="J18" s="37"/>
      <c r="K18" s="64" t="s">
        <v>124</v>
      </c>
      <c r="L18" s="69">
        <v>106</v>
      </c>
      <c r="M18" s="65" t="s">
        <v>124</v>
      </c>
    </row>
    <row r="19" spans="2:17" ht="13.95" customHeight="1" x14ac:dyDescent="0.2">
      <c r="B19" s="30">
        <f t="shared" si="1"/>
        <v>9</v>
      </c>
      <c r="C19" s="33"/>
      <c r="D19" s="33"/>
      <c r="E19" s="37"/>
      <c r="F19" s="37" t="s">
        <v>97</v>
      </c>
      <c r="G19" s="37"/>
      <c r="H19" s="37"/>
      <c r="I19" s="37"/>
      <c r="J19" s="37"/>
      <c r="K19" s="64" t="s">
        <v>124</v>
      </c>
      <c r="L19" s="69">
        <v>45</v>
      </c>
      <c r="M19" s="65">
        <v>10</v>
      </c>
    </row>
    <row r="20" spans="2:17" ht="13.95" customHeight="1" x14ac:dyDescent="0.2">
      <c r="B20" s="30">
        <f t="shared" si="1"/>
        <v>10</v>
      </c>
      <c r="C20" s="33"/>
      <c r="D20" s="33"/>
      <c r="E20" s="37"/>
      <c r="F20" s="37" t="s">
        <v>125</v>
      </c>
      <c r="G20" s="37"/>
      <c r="H20" s="37"/>
      <c r="I20" s="37"/>
      <c r="J20" s="37"/>
      <c r="K20" s="64" t="s">
        <v>124</v>
      </c>
      <c r="L20" s="64">
        <v>15</v>
      </c>
      <c r="M20" s="65">
        <v>5</v>
      </c>
    </row>
    <row r="21" spans="2:17" ht="13.95" customHeight="1" x14ac:dyDescent="0.2">
      <c r="B21" s="30">
        <f t="shared" si="1"/>
        <v>11</v>
      </c>
      <c r="C21" s="33"/>
      <c r="D21" s="33"/>
      <c r="E21" s="37"/>
      <c r="F21" s="37" t="s">
        <v>145</v>
      </c>
      <c r="G21" s="37"/>
      <c r="H21" s="37"/>
      <c r="I21" s="37"/>
      <c r="J21" s="37"/>
      <c r="K21" s="64" t="s">
        <v>124</v>
      </c>
      <c r="L21" s="64">
        <v>9</v>
      </c>
      <c r="M21" s="65">
        <v>5</v>
      </c>
    </row>
    <row r="22" spans="2:17" ht="13.95" customHeight="1" x14ac:dyDescent="0.2">
      <c r="B22" s="30">
        <f t="shared" si="1"/>
        <v>12</v>
      </c>
      <c r="C22" s="33"/>
      <c r="D22" s="40" t="s">
        <v>146</v>
      </c>
      <c r="E22" s="37"/>
      <c r="F22" s="37" t="s">
        <v>147</v>
      </c>
      <c r="G22" s="37"/>
      <c r="H22" s="37"/>
      <c r="I22" s="37"/>
      <c r="J22" s="37"/>
      <c r="K22" s="64"/>
      <c r="L22" s="64"/>
      <c r="M22" s="65">
        <v>1</v>
      </c>
      <c r="O22">
        <f>COUNTA(K22)</f>
        <v>0</v>
      </c>
      <c r="P22">
        <f>COUNTA(L22)</f>
        <v>0</v>
      </c>
      <c r="Q22">
        <f>COUNTA(M22)</f>
        <v>1</v>
      </c>
    </row>
    <row r="23" spans="2:17" ht="13.95" customHeight="1" x14ac:dyDescent="0.2">
      <c r="B23" s="30">
        <f t="shared" si="1"/>
        <v>13</v>
      </c>
      <c r="C23" s="33"/>
      <c r="D23" s="32" t="s">
        <v>16</v>
      </c>
      <c r="E23" s="37"/>
      <c r="F23" s="37" t="s">
        <v>148</v>
      </c>
      <c r="G23" s="37"/>
      <c r="H23" s="37"/>
      <c r="I23" s="37"/>
      <c r="J23" s="37"/>
      <c r="K23" s="64">
        <v>10</v>
      </c>
      <c r="L23" s="69" t="s">
        <v>124</v>
      </c>
      <c r="M23" s="65">
        <v>15</v>
      </c>
    </row>
    <row r="24" spans="2:17" ht="13.95" customHeight="1" x14ac:dyDescent="0.2">
      <c r="B24" s="30">
        <f t="shared" si="1"/>
        <v>14</v>
      </c>
      <c r="C24" s="33"/>
      <c r="D24" s="33"/>
      <c r="E24" s="37"/>
      <c r="F24" s="37" t="s">
        <v>98</v>
      </c>
      <c r="G24" s="37"/>
      <c r="H24" s="37"/>
      <c r="I24" s="37"/>
      <c r="J24" s="37"/>
      <c r="K24" s="64"/>
      <c r="L24" s="69">
        <v>14</v>
      </c>
      <c r="M24" s="65"/>
    </row>
    <row r="25" spans="2:17" ht="13.95" customHeight="1" x14ac:dyDescent="0.2">
      <c r="B25" s="30">
        <f t="shared" si="1"/>
        <v>15</v>
      </c>
      <c r="C25" s="33"/>
      <c r="D25" s="33"/>
      <c r="E25" s="37"/>
      <c r="F25" s="37" t="s">
        <v>149</v>
      </c>
      <c r="G25" s="37"/>
      <c r="H25" s="37"/>
      <c r="I25" s="37"/>
      <c r="J25" s="37"/>
      <c r="K25" s="64" t="s">
        <v>124</v>
      </c>
      <c r="L25" s="69">
        <v>100</v>
      </c>
      <c r="M25" s="65" t="s">
        <v>124</v>
      </c>
    </row>
    <row r="26" spans="2:17" ht="13.5" customHeight="1" x14ac:dyDescent="0.2">
      <c r="B26" s="30">
        <f t="shared" si="1"/>
        <v>16</v>
      </c>
      <c r="C26" s="33"/>
      <c r="D26" s="33"/>
      <c r="E26" s="37"/>
      <c r="F26" s="37" t="s">
        <v>99</v>
      </c>
      <c r="G26" s="37"/>
      <c r="H26" s="37"/>
      <c r="I26" s="37"/>
      <c r="J26" s="37"/>
      <c r="K26" s="64"/>
      <c r="L26" s="64"/>
      <c r="M26" s="65">
        <v>5</v>
      </c>
    </row>
    <row r="27" spans="2:17" ht="13.95" customHeight="1" x14ac:dyDescent="0.2">
      <c r="B27" s="30">
        <f t="shared" si="1"/>
        <v>17</v>
      </c>
      <c r="C27" s="33"/>
      <c r="D27" s="33"/>
      <c r="E27" s="37"/>
      <c r="F27" s="37" t="s">
        <v>150</v>
      </c>
      <c r="G27" s="37"/>
      <c r="H27" s="37"/>
      <c r="I27" s="37"/>
      <c r="J27" s="37"/>
      <c r="K27" s="64">
        <v>30</v>
      </c>
      <c r="L27" s="64" t="s">
        <v>124</v>
      </c>
      <c r="M27" s="65">
        <v>30</v>
      </c>
    </row>
    <row r="28" spans="2:17" ht="13.95" customHeight="1" x14ac:dyDescent="0.2">
      <c r="B28" s="30">
        <f t="shared" si="1"/>
        <v>18</v>
      </c>
      <c r="C28" s="33"/>
      <c r="D28" s="33"/>
      <c r="E28" s="37"/>
      <c r="F28" s="37" t="s">
        <v>100</v>
      </c>
      <c r="G28" s="37"/>
      <c r="H28" s="37"/>
      <c r="I28" s="37"/>
      <c r="J28" s="37"/>
      <c r="K28" s="64"/>
      <c r="L28" s="69" t="s">
        <v>124</v>
      </c>
      <c r="M28" s="65" t="s">
        <v>124</v>
      </c>
    </row>
    <row r="29" spans="2:17" ht="13.95" customHeight="1" x14ac:dyDescent="0.2">
      <c r="B29" s="30">
        <f t="shared" si="1"/>
        <v>19</v>
      </c>
      <c r="C29" s="33"/>
      <c r="D29" s="33"/>
      <c r="E29" s="37"/>
      <c r="F29" s="37" t="s">
        <v>17</v>
      </c>
      <c r="G29" s="37"/>
      <c r="H29" s="37"/>
      <c r="I29" s="37"/>
      <c r="J29" s="37"/>
      <c r="K29" s="64">
        <v>10</v>
      </c>
      <c r="L29" s="69" t="s">
        <v>124</v>
      </c>
      <c r="M29" s="65"/>
    </row>
    <row r="30" spans="2:17" ht="13.95" customHeight="1" x14ac:dyDescent="0.2">
      <c r="B30" s="30">
        <f t="shared" si="1"/>
        <v>20</v>
      </c>
      <c r="C30" s="33"/>
      <c r="D30" s="33"/>
      <c r="E30" s="37"/>
      <c r="F30" s="37" t="s">
        <v>127</v>
      </c>
      <c r="G30" s="37"/>
      <c r="H30" s="37"/>
      <c r="I30" s="37"/>
      <c r="J30" s="37"/>
      <c r="K30" s="64" t="s">
        <v>124</v>
      </c>
      <c r="L30" s="69">
        <v>5</v>
      </c>
      <c r="M30" s="65">
        <v>5</v>
      </c>
    </row>
    <row r="31" spans="2:17" ht="13.95" customHeight="1" x14ac:dyDescent="0.2">
      <c r="B31" s="30">
        <f t="shared" si="1"/>
        <v>21</v>
      </c>
      <c r="C31" s="33"/>
      <c r="D31" s="33"/>
      <c r="E31" s="37"/>
      <c r="F31" s="37" t="s">
        <v>64</v>
      </c>
      <c r="G31" s="37"/>
      <c r="H31" s="37"/>
      <c r="I31" s="37"/>
      <c r="J31" s="37"/>
      <c r="K31" s="64">
        <v>10</v>
      </c>
      <c r="L31" s="69"/>
      <c r="M31" s="65">
        <v>10</v>
      </c>
    </row>
    <row r="32" spans="2:17" ht="13.95" customHeight="1" x14ac:dyDescent="0.2">
      <c r="B32" s="30">
        <f t="shared" si="1"/>
        <v>22</v>
      </c>
      <c r="C32" s="33"/>
      <c r="D32" s="33"/>
      <c r="E32" s="37"/>
      <c r="F32" s="37" t="s">
        <v>101</v>
      </c>
      <c r="G32" s="37"/>
      <c r="H32" s="37"/>
      <c r="I32" s="37"/>
      <c r="J32" s="37"/>
      <c r="K32" s="64">
        <v>1450</v>
      </c>
      <c r="L32" s="69">
        <v>330</v>
      </c>
      <c r="M32" s="65">
        <v>900</v>
      </c>
    </row>
    <row r="33" spans="2:17" ht="13.5" customHeight="1" x14ac:dyDescent="0.2">
      <c r="B33" s="30">
        <f t="shared" si="1"/>
        <v>23</v>
      </c>
      <c r="C33" s="33"/>
      <c r="D33" s="33"/>
      <c r="E33" s="37"/>
      <c r="F33" s="37" t="s">
        <v>18</v>
      </c>
      <c r="G33" s="37"/>
      <c r="H33" s="37"/>
      <c r="I33" s="37"/>
      <c r="J33" s="37"/>
      <c r="K33" s="64">
        <v>210</v>
      </c>
      <c r="L33" s="69">
        <v>1450</v>
      </c>
      <c r="M33" s="65">
        <v>575</v>
      </c>
    </row>
    <row r="34" spans="2:17" ht="13.95" customHeight="1" x14ac:dyDescent="0.2">
      <c r="B34" s="30">
        <f t="shared" si="1"/>
        <v>24</v>
      </c>
      <c r="C34" s="33"/>
      <c r="D34" s="33"/>
      <c r="E34" s="37"/>
      <c r="F34" s="37" t="s">
        <v>19</v>
      </c>
      <c r="G34" s="37"/>
      <c r="H34" s="37"/>
      <c r="I34" s="37"/>
      <c r="J34" s="37"/>
      <c r="K34" s="64">
        <v>170</v>
      </c>
      <c r="L34" s="64">
        <v>40</v>
      </c>
      <c r="M34" s="65">
        <v>230</v>
      </c>
    </row>
    <row r="35" spans="2:17" ht="13.95" customHeight="1" x14ac:dyDescent="0.2">
      <c r="B35" s="30">
        <f t="shared" si="1"/>
        <v>25</v>
      </c>
      <c r="C35" s="33"/>
      <c r="D35" s="33"/>
      <c r="E35" s="37"/>
      <c r="F35" s="37" t="s">
        <v>20</v>
      </c>
      <c r="G35" s="37"/>
      <c r="H35" s="37"/>
      <c r="I35" s="37"/>
      <c r="J35" s="37"/>
      <c r="K35" s="64" t="s">
        <v>124</v>
      </c>
      <c r="L35" s="69">
        <v>5</v>
      </c>
      <c r="M35" s="65">
        <v>5</v>
      </c>
    </row>
    <row r="36" spans="2:17" ht="13.95" customHeight="1" x14ac:dyDescent="0.2">
      <c r="B36" s="30">
        <f t="shared" si="1"/>
        <v>26</v>
      </c>
      <c r="C36" s="32" t="s">
        <v>68</v>
      </c>
      <c r="D36" s="32" t="s">
        <v>65</v>
      </c>
      <c r="E36" s="37"/>
      <c r="F36" s="37" t="s">
        <v>121</v>
      </c>
      <c r="G36" s="37"/>
      <c r="H36" s="37"/>
      <c r="I36" s="37"/>
      <c r="J36" s="37"/>
      <c r="K36" s="64">
        <v>20</v>
      </c>
      <c r="L36" s="64">
        <v>30</v>
      </c>
      <c r="M36" s="65">
        <v>30</v>
      </c>
      <c r="O36">
        <f>COUNTA(K36:K36)</f>
        <v>1</v>
      </c>
      <c r="P36">
        <f>COUNTA(L36:L36)</f>
        <v>1</v>
      </c>
      <c r="Q36">
        <f>COUNTA(M36:M36)</f>
        <v>1</v>
      </c>
    </row>
    <row r="37" spans="2:17" ht="13.95" customHeight="1" x14ac:dyDescent="0.2">
      <c r="B37" s="30">
        <f t="shared" si="1"/>
        <v>27</v>
      </c>
      <c r="C37" s="32" t="s">
        <v>66</v>
      </c>
      <c r="D37" s="32" t="s">
        <v>25</v>
      </c>
      <c r="E37" s="37"/>
      <c r="F37" s="37" t="s">
        <v>151</v>
      </c>
      <c r="G37" s="37"/>
      <c r="H37" s="37"/>
      <c r="I37" s="37"/>
      <c r="J37" s="37"/>
      <c r="K37" s="64">
        <v>30</v>
      </c>
      <c r="L37" s="64"/>
      <c r="M37" s="65">
        <v>40</v>
      </c>
    </row>
    <row r="38" spans="2:17" ht="13.5" customHeight="1" x14ac:dyDescent="0.2">
      <c r="B38" s="30">
        <f t="shared" si="1"/>
        <v>28</v>
      </c>
      <c r="C38" s="33"/>
      <c r="D38" s="33"/>
      <c r="E38" s="37"/>
      <c r="F38" s="37" t="s">
        <v>152</v>
      </c>
      <c r="G38" s="37"/>
      <c r="H38" s="37"/>
      <c r="I38" s="37"/>
      <c r="J38" s="37"/>
      <c r="K38" s="64"/>
      <c r="L38" s="69">
        <v>5</v>
      </c>
      <c r="M38" s="65"/>
    </row>
    <row r="39" spans="2:17" ht="13.95" customHeight="1" x14ac:dyDescent="0.2">
      <c r="B39" s="30">
        <f t="shared" si="1"/>
        <v>29</v>
      </c>
      <c r="C39" s="33"/>
      <c r="D39" s="33"/>
      <c r="E39" s="37"/>
      <c r="F39" s="37" t="s">
        <v>153</v>
      </c>
      <c r="G39" s="37"/>
      <c r="H39" s="37"/>
      <c r="I39" s="37"/>
      <c r="J39" s="37"/>
      <c r="K39" s="64">
        <v>5</v>
      </c>
      <c r="L39" s="69"/>
      <c r="M39" s="65"/>
      <c r="O39">
        <f>SUM(K11:K38,P11:P13)</f>
        <v>1995</v>
      </c>
      <c r="P39">
        <f>SUM(L11:L38,Q11:Q13)</f>
        <v>2294</v>
      </c>
      <c r="Q39">
        <f>SUM(M11:M38,R11:R13)</f>
        <v>2337</v>
      </c>
    </row>
    <row r="40" spans="2:17" ht="13.95" customHeight="1" x14ac:dyDescent="0.2">
      <c r="B40" s="30">
        <f t="shared" si="1"/>
        <v>30</v>
      </c>
      <c r="C40" s="33"/>
      <c r="D40" s="33"/>
      <c r="E40" s="37"/>
      <c r="F40" s="37" t="s">
        <v>154</v>
      </c>
      <c r="G40" s="37"/>
      <c r="H40" s="37"/>
      <c r="I40" s="37"/>
      <c r="J40" s="37"/>
      <c r="K40" s="64">
        <v>40</v>
      </c>
      <c r="L40" s="64"/>
      <c r="M40" s="65" t="s">
        <v>124</v>
      </c>
    </row>
    <row r="41" spans="2:17" ht="13.5" customHeight="1" x14ac:dyDescent="0.2">
      <c r="B41" s="30">
        <f t="shared" si="1"/>
        <v>31</v>
      </c>
      <c r="C41" s="33"/>
      <c r="D41" s="33"/>
      <c r="E41" s="37"/>
      <c r="F41" s="37" t="s">
        <v>155</v>
      </c>
      <c r="G41" s="37"/>
      <c r="H41" s="37"/>
      <c r="I41" s="37"/>
      <c r="J41" s="37"/>
      <c r="K41" s="64"/>
      <c r="L41" s="64"/>
      <c r="M41" s="65" t="s">
        <v>124</v>
      </c>
    </row>
    <row r="42" spans="2:17" ht="13.95" customHeight="1" x14ac:dyDescent="0.2">
      <c r="B42" s="30">
        <f t="shared" si="1"/>
        <v>32</v>
      </c>
      <c r="C42" s="33"/>
      <c r="D42" s="33"/>
      <c r="E42" s="37"/>
      <c r="F42" s="37" t="s">
        <v>156</v>
      </c>
      <c r="G42" s="37"/>
      <c r="H42" s="37"/>
      <c r="I42" s="37"/>
      <c r="J42" s="37"/>
      <c r="K42" s="69">
        <v>32</v>
      </c>
      <c r="L42" s="64">
        <v>128</v>
      </c>
      <c r="M42" s="65" t="s">
        <v>124</v>
      </c>
    </row>
    <row r="43" spans="2:17" ht="13.95" customHeight="1" x14ac:dyDescent="0.2">
      <c r="B43" s="30">
        <f t="shared" si="1"/>
        <v>33</v>
      </c>
      <c r="C43" s="33"/>
      <c r="D43" s="33"/>
      <c r="E43" s="37"/>
      <c r="F43" s="37" t="s">
        <v>118</v>
      </c>
      <c r="G43" s="37"/>
      <c r="H43" s="37"/>
      <c r="I43" s="37"/>
      <c r="J43" s="37"/>
      <c r="K43" s="64" t="s">
        <v>124</v>
      </c>
      <c r="L43" s="69">
        <v>40</v>
      </c>
      <c r="M43" s="65"/>
    </row>
    <row r="44" spans="2:17" ht="13.95" customHeight="1" x14ac:dyDescent="0.2">
      <c r="B44" s="30">
        <f t="shared" si="1"/>
        <v>34</v>
      </c>
      <c r="C44" s="33"/>
      <c r="D44" s="33"/>
      <c r="E44" s="37"/>
      <c r="F44" s="37" t="s">
        <v>128</v>
      </c>
      <c r="G44" s="37"/>
      <c r="H44" s="37"/>
      <c r="I44" s="37"/>
      <c r="J44" s="37"/>
      <c r="K44" s="64">
        <v>10</v>
      </c>
      <c r="L44" s="69">
        <v>15</v>
      </c>
      <c r="M44" s="65">
        <v>15</v>
      </c>
    </row>
    <row r="45" spans="2:17" ht="13.95" customHeight="1" x14ac:dyDescent="0.2">
      <c r="B45" s="30">
        <f t="shared" si="1"/>
        <v>35</v>
      </c>
      <c r="C45" s="33"/>
      <c r="D45" s="33"/>
      <c r="E45" s="37"/>
      <c r="F45" s="37" t="s">
        <v>157</v>
      </c>
      <c r="G45" s="37"/>
      <c r="H45" s="37"/>
      <c r="I45" s="37"/>
      <c r="J45" s="37"/>
      <c r="K45" s="64" t="s">
        <v>124</v>
      </c>
      <c r="L45" s="64"/>
      <c r="M45" s="65"/>
    </row>
    <row r="46" spans="2:17" ht="13.95" customHeight="1" x14ac:dyDescent="0.2">
      <c r="B46" s="30">
        <f t="shared" si="1"/>
        <v>36</v>
      </c>
      <c r="C46" s="33"/>
      <c r="D46" s="33"/>
      <c r="E46" s="37"/>
      <c r="F46" s="37" t="s">
        <v>26</v>
      </c>
      <c r="G46" s="37"/>
      <c r="H46" s="37"/>
      <c r="I46" s="37"/>
      <c r="J46" s="37"/>
      <c r="K46" s="64" t="s">
        <v>124</v>
      </c>
      <c r="L46" s="69">
        <v>96</v>
      </c>
      <c r="M46" s="65"/>
    </row>
    <row r="47" spans="2:17" ht="13.95" customHeight="1" x14ac:dyDescent="0.2">
      <c r="B47" s="30">
        <f t="shared" si="1"/>
        <v>37</v>
      </c>
      <c r="C47" s="33"/>
      <c r="D47" s="33"/>
      <c r="E47" s="37"/>
      <c r="F47" s="37" t="s">
        <v>115</v>
      </c>
      <c r="G47" s="37"/>
      <c r="H47" s="37"/>
      <c r="I47" s="37"/>
      <c r="J47" s="37"/>
      <c r="K47" s="64">
        <v>40</v>
      </c>
      <c r="L47" s="69" t="s">
        <v>124</v>
      </c>
      <c r="M47" s="65">
        <v>120</v>
      </c>
    </row>
    <row r="48" spans="2:17" ht="13.95" customHeight="1" x14ac:dyDescent="0.2">
      <c r="B48" s="30">
        <f t="shared" si="1"/>
        <v>38</v>
      </c>
      <c r="C48" s="33"/>
      <c r="D48" s="33"/>
      <c r="E48" s="37"/>
      <c r="F48" s="37" t="s">
        <v>158</v>
      </c>
      <c r="G48" s="37"/>
      <c r="H48" s="37"/>
      <c r="I48" s="37"/>
      <c r="J48" s="37"/>
      <c r="K48" s="64">
        <v>5</v>
      </c>
      <c r="L48" s="69"/>
      <c r="M48" s="65"/>
    </row>
    <row r="49" spans="2:17" ht="13.5" customHeight="1" x14ac:dyDescent="0.2">
      <c r="B49" s="30">
        <f t="shared" si="1"/>
        <v>39</v>
      </c>
      <c r="C49" s="33"/>
      <c r="D49" s="33"/>
      <c r="E49" s="37"/>
      <c r="F49" s="37" t="s">
        <v>159</v>
      </c>
      <c r="G49" s="37"/>
      <c r="H49" s="37"/>
      <c r="I49" s="37"/>
      <c r="J49" s="37"/>
      <c r="K49" s="64">
        <v>1</v>
      </c>
      <c r="L49" s="69"/>
      <c r="M49" s="65"/>
    </row>
    <row r="50" spans="2:17" ht="13.95" customHeight="1" x14ac:dyDescent="0.2">
      <c r="B50" s="30">
        <f t="shared" si="1"/>
        <v>40</v>
      </c>
      <c r="C50" s="33"/>
      <c r="D50" s="33"/>
      <c r="E50" s="37"/>
      <c r="F50" s="37" t="s">
        <v>160</v>
      </c>
      <c r="G50" s="37"/>
      <c r="H50" s="37"/>
      <c r="I50" s="37"/>
      <c r="J50" s="37"/>
      <c r="K50" s="64">
        <v>5</v>
      </c>
      <c r="L50" s="69"/>
      <c r="M50" s="65"/>
    </row>
    <row r="51" spans="2:17" ht="13.95" customHeight="1" x14ac:dyDescent="0.2">
      <c r="B51" s="30">
        <f t="shared" si="1"/>
        <v>41</v>
      </c>
      <c r="C51" s="33"/>
      <c r="D51" s="33"/>
      <c r="E51" s="37"/>
      <c r="F51" s="37" t="s">
        <v>161</v>
      </c>
      <c r="G51" s="37"/>
      <c r="H51" s="37"/>
      <c r="I51" s="37"/>
      <c r="J51" s="37"/>
      <c r="K51" s="64">
        <v>5</v>
      </c>
      <c r="L51" s="69"/>
      <c r="M51" s="65"/>
    </row>
    <row r="52" spans="2:17" ht="13.95" customHeight="1" x14ac:dyDescent="0.2">
      <c r="B52" s="30">
        <f t="shared" si="1"/>
        <v>42</v>
      </c>
      <c r="C52" s="33"/>
      <c r="D52" s="33"/>
      <c r="E52" s="37"/>
      <c r="F52" s="37" t="s">
        <v>162</v>
      </c>
      <c r="G52" s="37"/>
      <c r="H52" s="37"/>
      <c r="I52" s="37"/>
      <c r="J52" s="37"/>
      <c r="K52" s="64"/>
      <c r="L52" s="69"/>
      <c r="M52" s="65">
        <v>32</v>
      </c>
    </row>
    <row r="53" spans="2:17" ht="13.95" customHeight="1" x14ac:dyDescent="0.2">
      <c r="B53" s="30">
        <f t="shared" si="1"/>
        <v>43</v>
      </c>
      <c r="C53" s="33"/>
      <c r="D53" s="33"/>
      <c r="E53" s="37"/>
      <c r="F53" s="37" t="s">
        <v>27</v>
      </c>
      <c r="G53" s="37"/>
      <c r="H53" s="37"/>
      <c r="I53" s="37"/>
      <c r="J53" s="37"/>
      <c r="K53" s="64">
        <v>80</v>
      </c>
      <c r="L53" s="69">
        <v>210</v>
      </c>
      <c r="M53" s="65">
        <v>220</v>
      </c>
    </row>
    <row r="54" spans="2:17" ht="13.95" customHeight="1" x14ac:dyDescent="0.2">
      <c r="B54" s="30">
        <f t="shared" si="1"/>
        <v>44</v>
      </c>
      <c r="C54" s="32" t="s">
        <v>28</v>
      </c>
      <c r="D54" s="32" t="s">
        <v>29</v>
      </c>
      <c r="E54" s="37"/>
      <c r="F54" s="37" t="s">
        <v>30</v>
      </c>
      <c r="G54" s="37"/>
      <c r="H54" s="37"/>
      <c r="I54" s="37"/>
      <c r="J54" s="37"/>
      <c r="K54" s="64"/>
      <c r="L54" s="69" t="s">
        <v>124</v>
      </c>
      <c r="M54" s="65">
        <v>1</v>
      </c>
      <c r="O54">
        <f>COUNTA(K37:K53)</f>
        <v>14</v>
      </c>
      <c r="P54">
        <f>COUNTA(L37:L53)</f>
        <v>7</v>
      </c>
      <c r="Q54">
        <f>COUNTA(M37:M53)</f>
        <v>8</v>
      </c>
    </row>
    <row r="55" spans="2:17" ht="13.95" customHeight="1" x14ac:dyDescent="0.2">
      <c r="B55" s="30">
        <f t="shared" si="1"/>
        <v>45</v>
      </c>
      <c r="C55" s="32" t="s">
        <v>31</v>
      </c>
      <c r="D55" s="32" t="s">
        <v>32</v>
      </c>
      <c r="E55" s="37"/>
      <c r="F55" s="37" t="s">
        <v>163</v>
      </c>
      <c r="G55" s="37"/>
      <c r="H55" s="37"/>
      <c r="I55" s="37"/>
      <c r="J55" s="37"/>
      <c r="K55" s="64"/>
      <c r="L55" s="69"/>
      <c r="M55" s="65" t="s">
        <v>124</v>
      </c>
    </row>
    <row r="56" spans="2:17" ht="13.95" customHeight="1" x14ac:dyDescent="0.2">
      <c r="B56" s="30">
        <f t="shared" si="1"/>
        <v>46</v>
      </c>
      <c r="C56" s="33"/>
      <c r="D56" s="33"/>
      <c r="E56" s="37"/>
      <c r="F56" s="37" t="s">
        <v>129</v>
      </c>
      <c r="G56" s="37"/>
      <c r="H56" s="37"/>
      <c r="I56" s="37"/>
      <c r="J56" s="37"/>
      <c r="K56" s="64"/>
      <c r="L56" s="69">
        <v>1</v>
      </c>
      <c r="M56" s="65"/>
    </row>
    <row r="57" spans="2:17" ht="13.5" customHeight="1" x14ac:dyDescent="0.2">
      <c r="B57" s="30">
        <f t="shared" si="1"/>
        <v>47</v>
      </c>
      <c r="C57" s="33"/>
      <c r="D57" s="33"/>
      <c r="E57" s="37"/>
      <c r="F57" s="37" t="s">
        <v>164</v>
      </c>
      <c r="G57" s="37"/>
      <c r="H57" s="37"/>
      <c r="I57" s="37"/>
      <c r="J57" s="37"/>
      <c r="K57" s="64"/>
      <c r="L57" s="69" t="s">
        <v>124</v>
      </c>
      <c r="M57" s="65">
        <v>2</v>
      </c>
    </row>
    <row r="58" spans="2:17" ht="13.5" customHeight="1" x14ac:dyDescent="0.2">
      <c r="B58" s="30">
        <f t="shared" si="1"/>
        <v>48</v>
      </c>
      <c r="C58" s="33"/>
      <c r="D58" s="33"/>
      <c r="E58" s="37"/>
      <c r="F58" s="37" t="s">
        <v>131</v>
      </c>
      <c r="G58" s="37"/>
      <c r="H58" s="37"/>
      <c r="I58" s="37"/>
      <c r="J58" s="37"/>
      <c r="K58" s="64" t="s">
        <v>124</v>
      </c>
      <c r="L58" s="69">
        <v>2</v>
      </c>
      <c r="M58" s="65">
        <v>1</v>
      </c>
    </row>
    <row r="59" spans="2:17" ht="13.95" customHeight="1" x14ac:dyDescent="0.2">
      <c r="B59" s="30">
        <f t="shared" si="1"/>
        <v>49</v>
      </c>
      <c r="C59" s="33"/>
      <c r="D59" s="33"/>
      <c r="E59" s="37"/>
      <c r="F59" s="37" t="s">
        <v>165</v>
      </c>
      <c r="G59" s="37"/>
      <c r="H59" s="37"/>
      <c r="I59" s="37"/>
      <c r="J59" s="37"/>
      <c r="K59" s="64"/>
      <c r="L59" s="69" t="s">
        <v>124</v>
      </c>
      <c r="M59" s="65"/>
    </row>
    <row r="60" spans="2:17" ht="13.95" customHeight="1" x14ac:dyDescent="0.2">
      <c r="B60" s="30">
        <f t="shared" si="1"/>
        <v>50</v>
      </c>
      <c r="C60" s="33"/>
      <c r="D60" s="33"/>
      <c r="E60" s="37"/>
      <c r="F60" s="37" t="s">
        <v>166</v>
      </c>
      <c r="G60" s="37"/>
      <c r="H60" s="37"/>
      <c r="I60" s="37"/>
      <c r="J60" s="37"/>
      <c r="K60" s="64" t="s">
        <v>124</v>
      </c>
      <c r="L60" s="69">
        <v>1</v>
      </c>
      <c r="M60" s="65"/>
    </row>
    <row r="61" spans="2:17" ht="13.95" customHeight="1" x14ac:dyDescent="0.2">
      <c r="B61" s="30">
        <f t="shared" si="1"/>
        <v>51</v>
      </c>
      <c r="C61" s="32" t="s">
        <v>33</v>
      </c>
      <c r="D61" s="32" t="s">
        <v>35</v>
      </c>
      <c r="E61" s="37"/>
      <c r="F61" s="37" t="s">
        <v>113</v>
      </c>
      <c r="G61" s="37"/>
      <c r="H61" s="37"/>
      <c r="I61" s="37"/>
      <c r="J61" s="37"/>
      <c r="K61" s="64">
        <v>2</v>
      </c>
      <c r="L61" s="69">
        <v>7</v>
      </c>
      <c r="M61" s="65">
        <v>3</v>
      </c>
    </row>
    <row r="62" spans="2:17" ht="13.95" customHeight="1" x14ac:dyDescent="0.2">
      <c r="B62" s="30">
        <f t="shared" si="1"/>
        <v>52</v>
      </c>
      <c r="C62" s="33"/>
      <c r="D62" s="33"/>
      <c r="E62" s="37"/>
      <c r="F62" s="37" t="s">
        <v>167</v>
      </c>
      <c r="G62" s="37"/>
      <c r="H62" s="37"/>
      <c r="I62" s="37"/>
      <c r="J62" s="37"/>
      <c r="K62" s="64">
        <v>1</v>
      </c>
      <c r="L62" s="69">
        <v>1</v>
      </c>
      <c r="M62" s="65" t="s">
        <v>124</v>
      </c>
    </row>
    <row r="63" spans="2:17" ht="13.95" customHeight="1" x14ac:dyDescent="0.2">
      <c r="B63" s="30">
        <f t="shared" si="1"/>
        <v>53</v>
      </c>
      <c r="C63" s="33"/>
      <c r="D63" s="33"/>
      <c r="E63" s="37"/>
      <c r="F63" s="37" t="s">
        <v>36</v>
      </c>
      <c r="G63" s="37"/>
      <c r="H63" s="37"/>
      <c r="I63" s="37"/>
      <c r="J63" s="37"/>
      <c r="K63" s="64"/>
      <c r="L63" s="69"/>
      <c r="M63" s="65" t="s">
        <v>124</v>
      </c>
    </row>
    <row r="64" spans="2:17" ht="13.95" customHeight="1" x14ac:dyDescent="0.2">
      <c r="B64" s="30">
        <f t="shared" si="1"/>
        <v>54</v>
      </c>
      <c r="C64" s="34"/>
      <c r="D64" s="40" t="s">
        <v>37</v>
      </c>
      <c r="E64" s="37"/>
      <c r="F64" s="37" t="s">
        <v>38</v>
      </c>
      <c r="G64" s="37"/>
      <c r="H64" s="37"/>
      <c r="I64" s="37"/>
      <c r="J64" s="37"/>
      <c r="K64" s="64">
        <v>5</v>
      </c>
      <c r="L64" s="64" t="s">
        <v>124</v>
      </c>
      <c r="M64" s="65">
        <v>5</v>
      </c>
    </row>
    <row r="65" spans="2:17" ht="13.95" customHeight="1" x14ac:dyDescent="0.2">
      <c r="B65" s="30">
        <f t="shared" si="1"/>
        <v>55</v>
      </c>
      <c r="C65" s="32" t="s">
        <v>0</v>
      </c>
      <c r="D65" s="40" t="s">
        <v>39</v>
      </c>
      <c r="E65" s="37"/>
      <c r="F65" s="37" t="s">
        <v>40</v>
      </c>
      <c r="G65" s="37"/>
      <c r="H65" s="37"/>
      <c r="I65" s="37"/>
      <c r="J65" s="37"/>
      <c r="K65" s="64" t="s">
        <v>124</v>
      </c>
      <c r="L65" s="64" t="s">
        <v>124</v>
      </c>
      <c r="M65" s="65" t="s">
        <v>124</v>
      </c>
      <c r="O65">
        <f>COUNTA(K54:K65)</f>
        <v>6</v>
      </c>
      <c r="P65">
        <f>COUNTA(L54:L65)</f>
        <v>10</v>
      </c>
      <c r="Q65">
        <f>COUNTA(M54:M65)</f>
        <v>9</v>
      </c>
    </row>
    <row r="66" spans="2:17" ht="13.95" customHeight="1" x14ac:dyDescent="0.2">
      <c r="B66" s="30">
        <f t="shared" si="1"/>
        <v>56</v>
      </c>
      <c r="C66" s="129" t="s">
        <v>41</v>
      </c>
      <c r="D66" s="130"/>
      <c r="E66" s="37"/>
      <c r="F66" s="37" t="s">
        <v>42</v>
      </c>
      <c r="G66" s="37"/>
      <c r="H66" s="37"/>
      <c r="I66" s="37"/>
      <c r="J66" s="37"/>
      <c r="K66" s="64">
        <v>25</v>
      </c>
      <c r="L66" s="69">
        <v>40</v>
      </c>
      <c r="M66" s="65" t="s">
        <v>124</v>
      </c>
    </row>
    <row r="67" spans="2:17" ht="13.95" customHeight="1" x14ac:dyDescent="0.2">
      <c r="B67" s="30">
        <f t="shared" si="1"/>
        <v>57</v>
      </c>
      <c r="C67" s="35"/>
      <c r="D67" s="36"/>
      <c r="E67" s="37"/>
      <c r="F67" s="37" t="s">
        <v>43</v>
      </c>
      <c r="G67" s="37"/>
      <c r="H67" s="37"/>
      <c r="I67" s="37"/>
      <c r="J67" s="37"/>
      <c r="K67" s="64">
        <v>25</v>
      </c>
      <c r="L67" s="69">
        <v>20</v>
      </c>
      <c r="M67" s="65">
        <v>10</v>
      </c>
    </row>
    <row r="68" spans="2:17" ht="13.5" customHeight="1" thickBot="1" x14ac:dyDescent="0.25">
      <c r="B68" s="30">
        <f t="shared" si="1"/>
        <v>58</v>
      </c>
      <c r="C68" s="35"/>
      <c r="D68" s="36"/>
      <c r="E68" s="37"/>
      <c r="F68" s="37" t="s">
        <v>44</v>
      </c>
      <c r="G68" s="37"/>
      <c r="H68" s="37"/>
      <c r="I68" s="37"/>
      <c r="J68" s="37"/>
      <c r="K68" s="64">
        <v>25</v>
      </c>
      <c r="L68" s="69">
        <v>20</v>
      </c>
      <c r="M68" s="65">
        <v>45</v>
      </c>
    </row>
    <row r="69" spans="2:17" ht="13.95" customHeight="1" x14ac:dyDescent="0.2">
      <c r="B69" s="66"/>
      <c r="C69" s="67"/>
      <c r="D69" s="67"/>
      <c r="E69" s="68"/>
      <c r="F69" s="68"/>
      <c r="G69" s="68"/>
      <c r="H69" s="68"/>
      <c r="I69" s="68"/>
      <c r="J69" s="68"/>
      <c r="K69" s="68"/>
      <c r="L69" s="68"/>
      <c r="M69" s="68"/>
      <c r="O69">
        <f>COUNTA(K$11:K$68)</f>
        <v>40</v>
      </c>
      <c r="P69">
        <f>COUNTA(L$11:L$68)</f>
        <v>40</v>
      </c>
      <c r="Q69">
        <f>COUNTA(M$11:M$68)</f>
        <v>42</v>
      </c>
    </row>
    <row r="70" spans="2:17" ht="18" customHeight="1" x14ac:dyDescent="0.2">
      <c r="O70" s="95">
        <f>SUM(K$14:K$68,P$11:P$13)</f>
        <v>2301</v>
      </c>
      <c r="P70" s="95">
        <f>SUM(L$14:L$68,Q$11:Q$13)</f>
        <v>2875</v>
      </c>
      <c r="Q70" s="95">
        <f>SUM(M$14:M$68,R$11:R$13)</f>
        <v>2791</v>
      </c>
    </row>
    <row r="71" spans="2:17" ht="18" customHeight="1" x14ac:dyDescent="0.2">
      <c r="B71" s="18"/>
    </row>
    <row r="72" spans="2:17" ht="9" customHeight="1" thickBot="1" x14ac:dyDescent="0.25"/>
    <row r="73" spans="2:17" ht="18" customHeight="1" x14ac:dyDescent="0.2">
      <c r="B73" s="1"/>
      <c r="C73" s="2"/>
      <c r="D73" s="131" t="s">
        <v>1</v>
      </c>
      <c r="E73" s="131"/>
      <c r="F73" s="131"/>
      <c r="G73" s="131"/>
      <c r="H73" s="2"/>
      <c r="I73" s="2"/>
      <c r="J73" s="3"/>
      <c r="K73" s="71" t="s">
        <v>70</v>
      </c>
      <c r="L73" s="81" t="s">
        <v>72</v>
      </c>
      <c r="M73" s="90" t="s">
        <v>73</v>
      </c>
    </row>
    <row r="74" spans="2:17" ht="18" customHeight="1" thickBot="1" x14ac:dyDescent="0.25">
      <c r="B74" s="6"/>
      <c r="C74" s="7"/>
      <c r="D74" s="127" t="s">
        <v>2</v>
      </c>
      <c r="E74" s="127"/>
      <c r="F74" s="127"/>
      <c r="G74" s="127"/>
      <c r="H74" s="7"/>
      <c r="I74" s="7"/>
      <c r="J74" s="8"/>
      <c r="K74" s="107" t="str">
        <f>K5</f>
        <v>2022.5.16</v>
      </c>
      <c r="L74" s="108" t="str">
        <f>K74</f>
        <v>2022.5.16</v>
      </c>
      <c r="M74" s="109" t="str">
        <f>K74</f>
        <v>2022.5.16</v>
      </c>
    </row>
    <row r="75" spans="2:17" ht="19.95" customHeight="1" thickTop="1" x14ac:dyDescent="0.2">
      <c r="B75" s="132" t="s">
        <v>46</v>
      </c>
      <c r="C75" s="133"/>
      <c r="D75" s="133"/>
      <c r="E75" s="133"/>
      <c r="F75" s="133"/>
      <c r="G75" s="133"/>
      <c r="H75" s="133"/>
      <c r="I75" s="133"/>
      <c r="J75" s="29"/>
      <c r="K75" s="75">
        <f>SUM(K76:K84)</f>
        <v>2301</v>
      </c>
      <c r="L75" s="75">
        <f>SUM(L76:L84)</f>
        <v>2875</v>
      </c>
      <c r="M75" s="93">
        <f>SUM(M76:M84)</f>
        <v>2791</v>
      </c>
    </row>
    <row r="76" spans="2:17" ht="13.95" customHeight="1" x14ac:dyDescent="0.2">
      <c r="B76" s="120" t="s">
        <v>47</v>
      </c>
      <c r="C76" s="121"/>
      <c r="D76" s="134"/>
      <c r="E76" s="43"/>
      <c r="F76" s="15"/>
      <c r="G76" s="119" t="s">
        <v>13</v>
      </c>
      <c r="H76" s="119"/>
      <c r="I76" s="15"/>
      <c r="J76" s="16"/>
      <c r="K76" s="38">
        <f>SUM(P$11:P$13)</f>
        <v>0</v>
      </c>
      <c r="L76" s="20">
        <f>SUM(Q$11:Q$13)</f>
        <v>10</v>
      </c>
      <c r="M76" s="39">
        <f>SUM(R$11:R$13)</f>
        <v>5</v>
      </c>
    </row>
    <row r="77" spans="2:17" ht="13.95" customHeight="1" x14ac:dyDescent="0.2">
      <c r="B77" s="17"/>
      <c r="C77" s="18"/>
      <c r="D77" s="19"/>
      <c r="E77" s="20"/>
      <c r="F77" s="37"/>
      <c r="G77" s="119" t="s">
        <v>67</v>
      </c>
      <c r="H77" s="119"/>
      <c r="I77" s="112"/>
      <c r="J77" s="44"/>
      <c r="K77" s="38">
        <f>SUM(K$14)</f>
        <v>40</v>
      </c>
      <c r="L77" s="20">
        <f>SUM(L$14)</f>
        <v>125</v>
      </c>
      <c r="M77" s="39">
        <f>SUM(M$14)</f>
        <v>450</v>
      </c>
      <c r="O77">
        <f>COUNTA(K$11:K$68)</f>
        <v>40</v>
      </c>
      <c r="P77">
        <f>COUNTA(L$11:L$68)</f>
        <v>40</v>
      </c>
      <c r="Q77">
        <f>COUNTA(M$11:M$68)</f>
        <v>42</v>
      </c>
    </row>
    <row r="78" spans="2:17" ht="13.95" customHeight="1" x14ac:dyDescent="0.2">
      <c r="B78" s="17"/>
      <c r="C78" s="18"/>
      <c r="D78" s="19"/>
      <c r="E78" s="20"/>
      <c r="F78" s="37"/>
      <c r="G78" s="119" t="s">
        <v>24</v>
      </c>
      <c r="H78" s="119"/>
      <c r="I78" s="15"/>
      <c r="J78" s="16"/>
      <c r="K78" s="38">
        <f>SUM(K$15:K$17)</f>
        <v>15</v>
      </c>
      <c r="L78" s="20">
        <f>SUM(L$15:L$17)</f>
        <v>5</v>
      </c>
      <c r="M78" s="39">
        <f>SUM(M$15:M$17)</f>
        <v>16</v>
      </c>
      <c r="O78" s="95">
        <f>SUM(K$14:K$68,P$11:P$13)</f>
        <v>2301</v>
      </c>
      <c r="P78" s="95">
        <f>SUM(L$14:L$68,Q$11:Q$13)</f>
        <v>2875</v>
      </c>
      <c r="Q78" s="95">
        <f>SUM(M$14:M$68,R$11:R$13)</f>
        <v>2791</v>
      </c>
    </row>
    <row r="79" spans="2:17" ht="13.95" customHeight="1" x14ac:dyDescent="0.2">
      <c r="B79" s="17"/>
      <c r="C79" s="18"/>
      <c r="D79" s="19"/>
      <c r="E79" s="20"/>
      <c r="F79" s="37"/>
      <c r="G79" s="119" t="s">
        <v>15</v>
      </c>
      <c r="H79" s="119"/>
      <c r="I79" s="15"/>
      <c r="J79" s="16"/>
      <c r="K79" s="38">
        <f>SUM(K$18:K$21)</f>
        <v>0</v>
      </c>
      <c r="L79" s="20">
        <f>SUM(L$18:L$21)</f>
        <v>175</v>
      </c>
      <c r="M79" s="39">
        <f>SUM(M$18:M$21)</f>
        <v>20</v>
      </c>
    </row>
    <row r="80" spans="2:17" ht="13.95" customHeight="1" x14ac:dyDescent="0.2">
      <c r="B80" s="17"/>
      <c r="C80" s="18"/>
      <c r="D80" s="19"/>
      <c r="E80" s="20"/>
      <c r="F80" s="37"/>
      <c r="G80" s="119" t="s">
        <v>16</v>
      </c>
      <c r="H80" s="119"/>
      <c r="I80" s="15"/>
      <c r="J80" s="16"/>
      <c r="K80" s="38">
        <f>SUM(K$23:K$35)</f>
        <v>1890</v>
      </c>
      <c r="L80" s="20">
        <f>SUM(L$23:L$35)</f>
        <v>1944</v>
      </c>
      <c r="M80" s="39">
        <f>SUM(M$23:M$35)</f>
        <v>1775</v>
      </c>
    </row>
    <row r="81" spans="2:14" ht="13.95" customHeight="1" x14ac:dyDescent="0.2">
      <c r="B81" s="17"/>
      <c r="C81" s="18"/>
      <c r="D81" s="19"/>
      <c r="E81" s="20"/>
      <c r="F81" s="37"/>
      <c r="G81" s="119" t="s">
        <v>65</v>
      </c>
      <c r="H81" s="119"/>
      <c r="I81" s="15"/>
      <c r="J81" s="16"/>
      <c r="K81" s="38">
        <f>SUM(K$36:K$36)</f>
        <v>20</v>
      </c>
      <c r="L81" s="20">
        <f>SUM(L$36:L$36)</f>
        <v>30</v>
      </c>
      <c r="M81" s="39">
        <f>SUM(M$36:M$36)</f>
        <v>30</v>
      </c>
    </row>
    <row r="82" spans="2:14" ht="13.95" customHeight="1" x14ac:dyDescent="0.2">
      <c r="B82" s="17"/>
      <c r="C82" s="18"/>
      <c r="D82" s="19"/>
      <c r="E82" s="20"/>
      <c r="F82" s="37"/>
      <c r="G82" s="119" t="s">
        <v>104</v>
      </c>
      <c r="H82" s="119"/>
      <c r="I82" s="15"/>
      <c r="J82" s="16"/>
      <c r="K82" s="38">
        <f>SUM(K$37:K$53)</f>
        <v>253</v>
      </c>
      <c r="L82" s="20">
        <f>SUM(L$37:L$53)</f>
        <v>494</v>
      </c>
      <c r="M82" s="39">
        <f>SUM(M$37:M$53)</f>
        <v>427</v>
      </c>
    </row>
    <row r="83" spans="2:14" ht="13.95" customHeight="1" x14ac:dyDescent="0.2">
      <c r="B83" s="17"/>
      <c r="C83" s="18"/>
      <c r="D83" s="19"/>
      <c r="E83" s="20"/>
      <c r="F83" s="37"/>
      <c r="G83" s="119" t="s">
        <v>48</v>
      </c>
      <c r="H83" s="119"/>
      <c r="I83" s="15"/>
      <c r="J83" s="16"/>
      <c r="K83" s="38">
        <f>SUM(K$22:K$22,K$66:K$67)</f>
        <v>50</v>
      </c>
      <c r="L83" s="20">
        <f>SUM(L$22:L$22,L$66:L$67)</f>
        <v>60</v>
      </c>
      <c r="M83" s="39">
        <f>SUM(M$22:M$22,M$66:M$67)</f>
        <v>11</v>
      </c>
    </row>
    <row r="84" spans="2:14" ht="13.95" customHeight="1" thickBot="1" x14ac:dyDescent="0.25">
      <c r="B84" s="21"/>
      <c r="C84" s="22"/>
      <c r="D84" s="23"/>
      <c r="E84" s="45"/>
      <c r="F84" s="10"/>
      <c r="G84" s="122" t="s">
        <v>45</v>
      </c>
      <c r="H84" s="122"/>
      <c r="I84" s="46"/>
      <c r="J84" s="47"/>
      <c r="K84" s="41">
        <f>SUM(K$54:K$65,K$68)</f>
        <v>33</v>
      </c>
      <c r="L84" s="45">
        <f>SUM(L$54:L$65,L$68)</f>
        <v>32</v>
      </c>
      <c r="M84" s="42">
        <f>SUM(M$54:M$65,M$68)</f>
        <v>57</v>
      </c>
    </row>
    <row r="85" spans="2:14" ht="18" customHeight="1" thickTop="1" x14ac:dyDescent="0.2">
      <c r="B85" s="123" t="s">
        <v>49</v>
      </c>
      <c r="C85" s="124"/>
      <c r="D85" s="125"/>
      <c r="E85" s="53"/>
      <c r="F85" s="113"/>
      <c r="G85" s="126" t="s">
        <v>50</v>
      </c>
      <c r="H85" s="126"/>
      <c r="I85" s="113"/>
      <c r="J85" s="114"/>
      <c r="K85" s="76" t="s">
        <v>51</v>
      </c>
      <c r="L85" s="84"/>
      <c r="M85" s="94"/>
    </row>
    <row r="86" spans="2:14" ht="18" customHeight="1" x14ac:dyDescent="0.2">
      <c r="B86" s="50"/>
      <c r="C86" s="51"/>
      <c r="D86" s="51"/>
      <c r="E86" s="48"/>
      <c r="F86" s="49"/>
      <c r="G86" s="31"/>
      <c r="H86" s="31"/>
      <c r="I86" s="49"/>
      <c r="J86" s="52"/>
      <c r="K86" s="77" t="s">
        <v>52</v>
      </c>
      <c r="L86" s="85"/>
      <c r="M86" s="88"/>
    </row>
    <row r="87" spans="2:14" ht="18" customHeight="1" x14ac:dyDescent="0.2">
      <c r="B87" s="17"/>
      <c r="C87" s="18"/>
      <c r="D87" s="18"/>
      <c r="E87" s="54"/>
      <c r="F87" s="7"/>
      <c r="G87" s="127" t="s">
        <v>53</v>
      </c>
      <c r="H87" s="127"/>
      <c r="I87" s="111"/>
      <c r="J87" s="115"/>
      <c r="K87" s="78" t="s">
        <v>54</v>
      </c>
      <c r="L87" s="86"/>
      <c r="M87" s="86"/>
    </row>
    <row r="88" spans="2:14" ht="18" customHeight="1" x14ac:dyDescent="0.2">
      <c r="B88" s="17"/>
      <c r="C88" s="18"/>
      <c r="D88" s="18"/>
      <c r="E88" s="55"/>
      <c r="F88" s="18"/>
      <c r="G88" s="56"/>
      <c r="H88" s="56"/>
      <c r="I88" s="51"/>
      <c r="J88" s="57"/>
      <c r="K88" s="79" t="s">
        <v>105</v>
      </c>
      <c r="L88" s="87"/>
      <c r="M88" s="87"/>
    </row>
    <row r="89" spans="2:14" ht="18" customHeight="1" x14ac:dyDescent="0.2">
      <c r="B89" s="17"/>
      <c r="C89" s="18"/>
      <c r="D89" s="18"/>
      <c r="E89" s="55"/>
      <c r="F89" s="18"/>
      <c r="G89" s="56"/>
      <c r="H89" s="56"/>
      <c r="I89" s="51"/>
      <c r="J89" s="57"/>
      <c r="K89" s="77" t="s">
        <v>78</v>
      </c>
      <c r="L89" s="85"/>
      <c r="M89" s="88"/>
    </row>
    <row r="90" spans="2:14" ht="18" customHeight="1" x14ac:dyDescent="0.2">
      <c r="B90" s="17"/>
      <c r="C90" s="18"/>
      <c r="D90" s="18"/>
      <c r="E90" s="54"/>
      <c r="F90" s="7"/>
      <c r="G90" s="127" t="s">
        <v>55</v>
      </c>
      <c r="H90" s="127"/>
      <c r="I90" s="111"/>
      <c r="J90" s="115"/>
      <c r="K90" s="78" t="s">
        <v>79</v>
      </c>
      <c r="L90" s="86"/>
      <c r="M90" s="86"/>
    </row>
    <row r="91" spans="2:14" ht="18" customHeight="1" x14ac:dyDescent="0.2">
      <c r="B91" s="17"/>
      <c r="C91" s="18"/>
      <c r="D91" s="18"/>
      <c r="E91" s="55"/>
      <c r="F91" s="18"/>
      <c r="G91" s="56"/>
      <c r="H91" s="56"/>
      <c r="I91" s="51"/>
      <c r="J91" s="57"/>
      <c r="K91" s="79" t="s">
        <v>106</v>
      </c>
      <c r="L91" s="87"/>
      <c r="M91" s="87"/>
    </row>
    <row r="92" spans="2:14" ht="18" customHeight="1" x14ac:dyDescent="0.2">
      <c r="B92" s="17"/>
      <c r="C92" s="18"/>
      <c r="D92" s="18"/>
      <c r="E92" s="55"/>
      <c r="F92" s="18"/>
      <c r="G92" s="56"/>
      <c r="H92" s="56"/>
      <c r="I92" s="51"/>
      <c r="J92" s="57"/>
      <c r="K92" s="79" t="s">
        <v>107</v>
      </c>
      <c r="L92" s="87"/>
      <c r="M92" s="87"/>
    </row>
    <row r="93" spans="2:14" ht="18" customHeight="1" x14ac:dyDescent="0.2">
      <c r="B93" s="17"/>
      <c r="C93" s="18"/>
      <c r="D93" s="18"/>
      <c r="E93" s="12"/>
      <c r="F93" s="13"/>
      <c r="G93" s="31"/>
      <c r="H93" s="31"/>
      <c r="I93" s="49"/>
      <c r="J93" s="52"/>
      <c r="K93" s="79" t="s">
        <v>106</v>
      </c>
      <c r="L93" s="88"/>
      <c r="M93" s="88"/>
    </row>
    <row r="94" spans="2:14" ht="18" customHeight="1" x14ac:dyDescent="0.2">
      <c r="B94" s="24"/>
      <c r="C94" s="13"/>
      <c r="D94" s="13"/>
      <c r="E94" s="20"/>
      <c r="F94" s="37"/>
      <c r="G94" s="119" t="s">
        <v>56</v>
      </c>
      <c r="H94" s="119"/>
      <c r="I94" s="15"/>
      <c r="J94" s="16"/>
      <c r="K94" s="70" t="s">
        <v>133</v>
      </c>
      <c r="L94" s="99"/>
      <c r="M94" s="89"/>
    </row>
    <row r="95" spans="2:14" ht="18" customHeight="1" x14ac:dyDescent="0.2">
      <c r="B95" s="120" t="s">
        <v>57</v>
      </c>
      <c r="C95" s="121"/>
      <c r="D95" s="121"/>
      <c r="E95" s="7"/>
      <c r="F95" s="7"/>
      <c r="G95" s="7"/>
      <c r="H95" s="7"/>
      <c r="I95" s="7"/>
      <c r="J95" s="7"/>
      <c r="K95" s="7"/>
      <c r="L95" s="7"/>
      <c r="M95" s="7"/>
      <c r="N95" s="17"/>
    </row>
    <row r="96" spans="2:14" ht="14.1" customHeight="1" x14ac:dyDescent="0.2">
      <c r="B96" s="58"/>
      <c r="C96" s="59" t="s">
        <v>58</v>
      </c>
      <c r="D96" s="60"/>
      <c r="E96" s="59"/>
      <c r="F96" s="59"/>
      <c r="G96" s="59"/>
      <c r="H96" s="59"/>
      <c r="I96" s="59"/>
      <c r="J96" s="59"/>
      <c r="K96" s="59"/>
      <c r="L96" s="59"/>
      <c r="M96" s="59"/>
      <c r="N96" s="61"/>
    </row>
    <row r="97" spans="2:14" ht="14.1" customHeight="1" x14ac:dyDescent="0.2">
      <c r="B97" s="58"/>
      <c r="C97" s="59" t="s">
        <v>59</v>
      </c>
      <c r="D97" s="60"/>
      <c r="E97" s="59"/>
      <c r="F97" s="59"/>
      <c r="G97" s="59"/>
      <c r="H97" s="59"/>
      <c r="I97" s="59"/>
      <c r="J97" s="59"/>
      <c r="K97" s="59"/>
      <c r="L97" s="59"/>
      <c r="M97" s="59"/>
      <c r="N97" s="61"/>
    </row>
    <row r="98" spans="2:14" ht="14.1" customHeight="1" x14ac:dyDescent="0.2">
      <c r="B98" s="58"/>
      <c r="C98" s="59" t="s">
        <v>60</v>
      </c>
      <c r="D98" s="60"/>
      <c r="E98" s="59"/>
      <c r="F98" s="59"/>
      <c r="G98" s="59"/>
      <c r="H98" s="59"/>
      <c r="I98" s="59"/>
      <c r="J98" s="59"/>
      <c r="K98" s="59"/>
      <c r="L98" s="59"/>
      <c r="M98" s="59"/>
      <c r="N98" s="61"/>
    </row>
    <row r="99" spans="2:14" ht="14.1" customHeight="1" x14ac:dyDescent="0.2">
      <c r="B99" s="58"/>
      <c r="C99" s="59" t="s">
        <v>86</v>
      </c>
      <c r="D99" s="60"/>
      <c r="E99" s="59"/>
      <c r="F99" s="59"/>
      <c r="G99" s="59"/>
      <c r="H99" s="59"/>
      <c r="I99" s="59"/>
      <c r="J99" s="59"/>
      <c r="K99" s="59"/>
      <c r="L99" s="59"/>
      <c r="M99" s="59"/>
      <c r="N99" s="61"/>
    </row>
    <row r="100" spans="2:14" ht="14.1" customHeight="1" x14ac:dyDescent="0.2">
      <c r="B100" s="58"/>
      <c r="C100" s="59" t="s">
        <v>108</v>
      </c>
      <c r="D100" s="60"/>
      <c r="E100" s="59"/>
      <c r="F100" s="59"/>
      <c r="G100" s="59"/>
      <c r="H100" s="59"/>
      <c r="I100" s="59"/>
      <c r="J100" s="59"/>
      <c r="K100" s="59"/>
      <c r="L100" s="59"/>
      <c r="M100" s="59"/>
      <c r="N100" s="61"/>
    </row>
    <row r="101" spans="2:14" ht="14.1" customHeight="1" x14ac:dyDescent="0.2">
      <c r="B101" s="61"/>
      <c r="C101" s="59" t="s">
        <v>85</v>
      </c>
      <c r="D101" s="59"/>
      <c r="E101" s="59"/>
      <c r="F101" s="59"/>
      <c r="G101" s="59"/>
      <c r="H101" s="59"/>
      <c r="I101" s="59"/>
      <c r="J101" s="59"/>
      <c r="K101" s="59"/>
      <c r="L101" s="59"/>
      <c r="M101" s="59"/>
      <c r="N101" s="61"/>
    </row>
    <row r="102" spans="2:14" ht="14.1" customHeight="1" x14ac:dyDescent="0.2">
      <c r="B102" s="61"/>
      <c r="C102" s="59" t="s">
        <v>84</v>
      </c>
      <c r="D102" s="59"/>
      <c r="E102" s="59"/>
      <c r="F102" s="59"/>
      <c r="G102" s="59"/>
      <c r="H102" s="59"/>
      <c r="I102" s="59"/>
      <c r="J102" s="59"/>
      <c r="K102" s="59"/>
      <c r="L102" s="59"/>
      <c r="M102" s="59"/>
      <c r="N102" s="61"/>
    </row>
    <row r="103" spans="2:14" ht="14.1" customHeight="1" x14ac:dyDescent="0.2">
      <c r="B103" s="61"/>
      <c r="C103" s="59" t="s">
        <v>81</v>
      </c>
      <c r="D103" s="59"/>
      <c r="E103" s="59"/>
      <c r="F103" s="59"/>
      <c r="G103" s="59"/>
      <c r="H103" s="59"/>
      <c r="I103" s="59"/>
      <c r="J103" s="59"/>
      <c r="K103" s="59"/>
      <c r="L103" s="59"/>
      <c r="M103" s="59"/>
      <c r="N103" s="61"/>
    </row>
    <row r="104" spans="2:14" ht="14.1" customHeight="1" x14ac:dyDescent="0.2">
      <c r="B104" s="61"/>
      <c r="C104" s="59" t="s">
        <v>82</v>
      </c>
      <c r="D104" s="59"/>
      <c r="E104" s="59"/>
      <c r="F104" s="59"/>
      <c r="G104" s="59"/>
      <c r="H104" s="59"/>
      <c r="I104" s="59"/>
      <c r="J104" s="59"/>
      <c r="K104" s="59"/>
      <c r="L104" s="59"/>
      <c r="M104" s="59"/>
      <c r="N104" s="61"/>
    </row>
    <row r="105" spans="2:14" ht="14.1" customHeight="1" x14ac:dyDescent="0.2">
      <c r="B105" s="61"/>
      <c r="C105" s="59" t="s">
        <v>109</v>
      </c>
      <c r="D105" s="59"/>
      <c r="E105" s="59"/>
      <c r="F105" s="59"/>
      <c r="G105" s="59"/>
      <c r="H105" s="59"/>
      <c r="I105" s="59"/>
      <c r="J105" s="59"/>
      <c r="K105" s="59"/>
      <c r="L105" s="59"/>
      <c r="M105" s="59"/>
      <c r="N105" s="61"/>
    </row>
    <row r="106" spans="2:14" ht="14.1" customHeight="1" x14ac:dyDescent="0.2">
      <c r="B106" s="61"/>
      <c r="C106" s="59" t="s">
        <v>87</v>
      </c>
      <c r="D106" s="59"/>
      <c r="E106" s="59"/>
      <c r="F106" s="59"/>
      <c r="G106" s="59"/>
      <c r="H106" s="59"/>
      <c r="I106" s="59"/>
      <c r="J106" s="59"/>
      <c r="K106" s="59"/>
      <c r="L106" s="59"/>
      <c r="M106" s="59"/>
      <c r="N106" s="61"/>
    </row>
    <row r="107" spans="2:14" ht="14.1" customHeight="1" x14ac:dyDescent="0.2">
      <c r="B107" s="61"/>
      <c r="C107" s="59" t="s">
        <v>88</v>
      </c>
      <c r="D107" s="59"/>
      <c r="E107" s="59"/>
      <c r="F107" s="59"/>
      <c r="G107" s="59"/>
      <c r="H107" s="59"/>
      <c r="I107" s="59"/>
      <c r="J107" s="59"/>
      <c r="K107" s="59"/>
      <c r="L107" s="59"/>
      <c r="M107" s="59"/>
      <c r="N107" s="61"/>
    </row>
    <row r="108" spans="2:14" ht="14.1" customHeight="1" x14ac:dyDescent="0.2">
      <c r="B108" s="61"/>
      <c r="C108" s="59" t="s">
        <v>89</v>
      </c>
      <c r="D108" s="59"/>
      <c r="E108" s="59"/>
      <c r="F108" s="59"/>
      <c r="G108" s="59"/>
      <c r="H108" s="59"/>
      <c r="I108" s="59"/>
      <c r="J108" s="59"/>
      <c r="K108" s="59"/>
      <c r="L108" s="59"/>
      <c r="M108" s="59"/>
      <c r="N108" s="61"/>
    </row>
    <row r="109" spans="2:14" ht="14.1" customHeight="1" x14ac:dyDescent="0.2">
      <c r="B109" s="61"/>
      <c r="C109" s="59" t="s">
        <v>90</v>
      </c>
      <c r="D109" s="59"/>
      <c r="E109" s="59"/>
      <c r="F109" s="59"/>
      <c r="G109" s="59"/>
      <c r="H109" s="59"/>
      <c r="I109" s="59"/>
      <c r="J109" s="59"/>
      <c r="K109" s="59"/>
      <c r="L109" s="59"/>
      <c r="M109" s="59"/>
      <c r="N109" s="61"/>
    </row>
    <row r="110" spans="2:14" ht="18" customHeight="1" x14ac:dyDescent="0.2">
      <c r="B110" s="61"/>
      <c r="C110" s="59" t="s">
        <v>110</v>
      </c>
      <c r="D110" s="59"/>
      <c r="E110" s="59"/>
      <c r="F110" s="59"/>
      <c r="G110" s="59"/>
      <c r="H110" s="59"/>
      <c r="I110" s="59"/>
      <c r="J110" s="59"/>
      <c r="K110" s="59"/>
      <c r="L110" s="59"/>
      <c r="M110" s="59"/>
      <c r="N110" s="61"/>
    </row>
    <row r="111" spans="2:14" x14ac:dyDescent="0.2">
      <c r="B111" s="61"/>
      <c r="C111" s="59" t="s">
        <v>111</v>
      </c>
      <c r="D111" s="59"/>
      <c r="E111" s="59"/>
      <c r="F111" s="59"/>
      <c r="G111" s="59"/>
      <c r="H111" s="59"/>
      <c r="I111" s="59"/>
      <c r="J111" s="59"/>
      <c r="K111" s="59"/>
      <c r="L111" s="59"/>
      <c r="M111" s="59"/>
      <c r="N111" s="61"/>
    </row>
    <row r="112" spans="2:14" x14ac:dyDescent="0.2">
      <c r="B112" s="61"/>
      <c r="C112" s="59" t="s">
        <v>91</v>
      </c>
      <c r="D112" s="59"/>
      <c r="E112" s="59"/>
      <c r="F112" s="59"/>
      <c r="G112" s="59"/>
      <c r="H112" s="59"/>
      <c r="I112" s="59"/>
      <c r="J112" s="59"/>
      <c r="K112" s="59"/>
      <c r="L112" s="59"/>
      <c r="M112" s="59"/>
      <c r="N112" s="61"/>
    </row>
    <row r="113" spans="2:14" ht="14.1" customHeight="1" x14ac:dyDescent="0.2">
      <c r="B113" s="61"/>
      <c r="C113" s="59" t="s">
        <v>83</v>
      </c>
      <c r="D113" s="59"/>
      <c r="E113" s="59"/>
      <c r="F113" s="59"/>
      <c r="G113" s="59"/>
      <c r="H113" s="59"/>
      <c r="I113" s="59"/>
      <c r="J113" s="59"/>
      <c r="K113" s="59"/>
      <c r="L113" s="59"/>
      <c r="M113" s="59"/>
      <c r="N113" s="61"/>
    </row>
    <row r="114" spans="2:14" x14ac:dyDescent="0.2">
      <c r="B114" s="96"/>
      <c r="C114" s="59" t="s">
        <v>92</v>
      </c>
      <c r="N114" s="96"/>
    </row>
    <row r="115" spans="2:14" x14ac:dyDescent="0.2">
      <c r="B115" s="61"/>
      <c r="C115" s="59" t="s">
        <v>69</v>
      </c>
      <c r="D115" s="59"/>
      <c r="E115" s="59"/>
      <c r="F115" s="59"/>
      <c r="G115" s="59"/>
      <c r="H115" s="59"/>
      <c r="I115" s="59"/>
      <c r="J115" s="59"/>
      <c r="K115" s="59"/>
      <c r="L115" s="59"/>
      <c r="M115" s="59"/>
      <c r="N115" s="61"/>
    </row>
    <row r="116" spans="2:14" x14ac:dyDescent="0.2">
      <c r="B116" s="61"/>
      <c r="C116" s="59" t="s">
        <v>61</v>
      </c>
      <c r="D116" s="59"/>
      <c r="E116" s="59"/>
      <c r="F116" s="59"/>
      <c r="G116" s="59"/>
      <c r="H116" s="59"/>
      <c r="I116" s="59"/>
      <c r="J116" s="59"/>
      <c r="K116" s="59"/>
      <c r="L116" s="59"/>
      <c r="M116" s="59"/>
      <c r="N116" s="61"/>
    </row>
    <row r="117" spans="2:14" x14ac:dyDescent="0.2">
      <c r="B117" s="96"/>
      <c r="C117" s="59" t="s">
        <v>93</v>
      </c>
      <c r="N117" s="96"/>
    </row>
    <row r="118" spans="2:14" x14ac:dyDescent="0.2">
      <c r="B118" s="96"/>
      <c r="C118" s="59" t="s">
        <v>120</v>
      </c>
      <c r="N118" s="96"/>
    </row>
    <row r="119" spans="2:14" ht="13.8" thickBot="1" x14ac:dyDescent="0.25">
      <c r="B119" s="97"/>
      <c r="C119" s="80" t="s">
        <v>94</v>
      </c>
      <c r="D119" s="98"/>
      <c r="E119" s="98"/>
      <c r="F119" s="98"/>
      <c r="G119" s="98"/>
      <c r="H119" s="98"/>
      <c r="I119" s="98"/>
      <c r="J119" s="98"/>
      <c r="K119" s="98"/>
      <c r="L119" s="98"/>
      <c r="M119" s="98"/>
      <c r="N119" s="96"/>
    </row>
  </sheetData>
  <mergeCells count="27">
    <mergeCell ref="D9:F9"/>
    <mergeCell ref="D4:G4"/>
    <mergeCell ref="D5:G5"/>
    <mergeCell ref="D6:G6"/>
    <mergeCell ref="D7:F7"/>
    <mergeCell ref="D8:F8"/>
    <mergeCell ref="G82:H82"/>
    <mergeCell ref="G10:H10"/>
    <mergeCell ref="C66:D66"/>
    <mergeCell ref="D73:G73"/>
    <mergeCell ref="D74:G74"/>
    <mergeCell ref="B75:I75"/>
    <mergeCell ref="B76:D76"/>
    <mergeCell ref="G76:H76"/>
    <mergeCell ref="G77:H77"/>
    <mergeCell ref="G78:H78"/>
    <mergeCell ref="G79:H79"/>
    <mergeCell ref="G80:H80"/>
    <mergeCell ref="G81:H81"/>
    <mergeCell ref="G94:H94"/>
    <mergeCell ref="B95:D95"/>
    <mergeCell ref="G83:H83"/>
    <mergeCell ref="G84:H84"/>
    <mergeCell ref="B85:D85"/>
    <mergeCell ref="G85:H85"/>
    <mergeCell ref="G87:H87"/>
    <mergeCell ref="G90:H90"/>
  </mergeCells>
  <phoneticPr fontId="23"/>
  <conditionalFormatting sqref="N11:N68">
    <cfRule type="expression" dxfId="1"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B1:R110"/>
  <sheetViews>
    <sheetView view="pageBreakPreview" zoomScale="75" zoomScaleNormal="75" zoomScaleSheetLayoutView="75" workbookViewId="0">
      <pane ySplit="10" topLeftCell="A11" activePane="bottomLeft" state="frozen"/>
      <selection activeCell="A11" sqref="A11"/>
      <selection pane="bottomLeft" activeCell="A11" sqref="A1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171</v>
      </c>
      <c r="L5" s="105" t="str">
        <f>K5</f>
        <v>2022.6.13</v>
      </c>
      <c r="M5" s="106" t="str">
        <f>K5</f>
        <v>2022.6.13</v>
      </c>
    </row>
    <row r="6" spans="2:18" ht="18" customHeight="1" x14ac:dyDescent="0.2">
      <c r="B6" s="4"/>
      <c r="C6" s="37"/>
      <c r="D6" s="119" t="s">
        <v>3</v>
      </c>
      <c r="E6" s="119"/>
      <c r="F6" s="119"/>
      <c r="G6" s="119"/>
      <c r="H6" s="37"/>
      <c r="I6" s="37"/>
      <c r="J6" s="5"/>
      <c r="K6" s="100">
        <v>0.43194444444444446</v>
      </c>
      <c r="L6" s="101">
        <v>0.41111111111111115</v>
      </c>
      <c r="M6" s="102">
        <v>0.45</v>
      </c>
    </row>
    <row r="7" spans="2:18" ht="18" customHeight="1" x14ac:dyDescent="0.2">
      <c r="B7" s="4"/>
      <c r="C7" s="37"/>
      <c r="D7" s="119" t="s">
        <v>4</v>
      </c>
      <c r="E7" s="135"/>
      <c r="F7" s="135"/>
      <c r="G7" s="25" t="s">
        <v>5</v>
      </c>
      <c r="H7" s="37"/>
      <c r="I7" s="37"/>
      <c r="J7" s="5"/>
      <c r="K7" s="103" t="s">
        <v>197</v>
      </c>
      <c r="L7" s="103" t="s">
        <v>198</v>
      </c>
      <c r="M7" s="104" t="s">
        <v>199</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95" customHeight="1" x14ac:dyDescent="0.2">
      <c r="B11" s="30">
        <v>1</v>
      </c>
      <c r="C11" s="32" t="s">
        <v>62</v>
      </c>
      <c r="D11" s="32" t="s">
        <v>13</v>
      </c>
      <c r="E11" s="37"/>
      <c r="F11" s="37" t="s">
        <v>172</v>
      </c>
      <c r="G11" s="37"/>
      <c r="H11" s="37"/>
      <c r="I11" s="37"/>
      <c r="J11" s="37"/>
      <c r="K11" s="62" t="s">
        <v>123</v>
      </c>
      <c r="L11" s="62"/>
      <c r="M11" s="63" t="s">
        <v>173</v>
      </c>
      <c r="O11" t="s">
        <v>14</v>
      </c>
      <c r="P11">
        <f t="shared" ref="P11:R16" si="0">IF(K11="＋",0,IF(K11="(＋)",0,ABS(K11)))</f>
        <v>0</v>
      </c>
      <c r="Q11">
        <f t="shared" si="0"/>
        <v>0</v>
      </c>
      <c r="R11">
        <f t="shared" si="0"/>
        <v>45</v>
      </c>
    </row>
    <row r="12" spans="2:18" ht="13.95" customHeight="1" x14ac:dyDescent="0.2">
      <c r="B12" s="30">
        <f>B11+1</f>
        <v>2</v>
      </c>
      <c r="C12" s="35"/>
      <c r="D12" s="33"/>
      <c r="E12" s="37"/>
      <c r="F12" s="37" t="s">
        <v>174</v>
      </c>
      <c r="G12" s="37"/>
      <c r="H12" s="37"/>
      <c r="I12" s="37"/>
      <c r="J12" s="37"/>
      <c r="K12" s="62"/>
      <c r="L12" s="62"/>
      <c r="M12" s="63" t="s">
        <v>175</v>
      </c>
      <c r="O12" t="s">
        <v>14</v>
      </c>
      <c r="P12">
        <f t="shared" si="0"/>
        <v>0</v>
      </c>
      <c r="Q12">
        <f t="shared" si="0"/>
        <v>0</v>
      </c>
      <c r="R12">
        <f t="shared" si="0"/>
        <v>20</v>
      </c>
    </row>
    <row r="13" spans="2:18" ht="13.5" customHeight="1" x14ac:dyDescent="0.2">
      <c r="B13" s="30">
        <f t="shared" ref="B13:B59" si="1">B12+1</f>
        <v>3</v>
      </c>
      <c r="C13" s="35"/>
      <c r="D13" s="33"/>
      <c r="E13" s="37"/>
      <c r="F13" s="37" t="s">
        <v>176</v>
      </c>
      <c r="G13" s="37"/>
      <c r="H13" s="37"/>
      <c r="I13" s="37"/>
      <c r="J13" s="37"/>
      <c r="K13" s="62" t="s">
        <v>177</v>
      </c>
      <c r="L13" s="117"/>
      <c r="M13" s="63" t="s">
        <v>123</v>
      </c>
      <c r="O13" s="95" t="s">
        <v>178</v>
      </c>
      <c r="P13">
        <f t="shared" si="0"/>
        <v>2</v>
      </c>
      <c r="Q13">
        <f t="shared" si="0"/>
        <v>0</v>
      </c>
      <c r="R13">
        <f t="shared" si="0"/>
        <v>0</v>
      </c>
    </row>
    <row r="14" spans="2:18" ht="13.5" customHeight="1" x14ac:dyDescent="0.2">
      <c r="B14" s="30">
        <f t="shared" si="1"/>
        <v>4</v>
      </c>
      <c r="C14" s="35"/>
      <c r="D14" s="33"/>
      <c r="E14" s="37"/>
      <c r="F14" s="37" t="s">
        <v>179</v>
      </c>
      <c r="G14" s="37"/>
      <c r="H14" s="37"/>
      <c r="I14" s="37"/>
      <c r="J14" s="37"/>
      <c r="K14" s="62" t="s">
        <v>180</v>
      </c>
      <c r="L14" s="117" t="s">
        <v>181</v>
      </c>
      <c r="M14" s="63" t="s">
        <v>182</v>
      </c>
      <c r="O14" t="s">
        <v>14</v>
      </c>
      <c r="P14">
        <f>IF(K14="＋",0,IF(K14="(＋)",0,ABS(K14)))</f>
        <v>646</v>
      </c>
      <c r="Q14">
        <f t="shared" si="0"/>
        <v>1950</v>
      </c>
      <c r="R14">
        <f t="shared" si="0"/>
        <v>2650</v>
      </c>
    </row>
    <row r="15" spans="2:18" ht="13.95" customHeight="1" x14ac:dyDescent="0.2">
      <c r="B15" s="30">
        <f t="shared" si="1"/>
        <v>5</v>
      </c>
      <c r="C15" s="35"/>
      <c r="D15" s="33"/>
      <c r="E15" s="37"/>
      <c r="F15" s="37" t="s">
        <v>183</v>
      </c>
      <c r="G15" s="37"/>
      <c r="H15" s="37"/>
      <c r="I15" s="37"/>
      <c r="J15" s="37"/>
      <c r="K15" s="62" t="s">
        <v>124</v>
      </c>
      <c r="L15" s="117"/>
      <c r="M15" s="63"/>
      <c r="O15" s="95" t="s">
        <v>178</v>
      </c>
      <c r="P15">
        <f t="shared" si="0"/>
        <v>0</v>
      </c>
      <c r="Q15">
        <f t="shared" si="0"/>
        <v>0</v>
      </c>
      <c r="R15">
        <f t="shared" si="0"/>
        <v>0</v>
      </c>
    </row>
    <row r="16" spans="2:18" ht="13.5" customHeight="1" x14ac:dyDescent="0.2">
      <c r="B16" s="30">
        <f t="shared" si="1"/>
        <v>6</v>
      </c>
      <c r="C16" s="35"/>
      <c r="D16" s="33"/>
      <c r="E16" s="37"/>
      <c r="F16" s="37" t="s">
        <v>141</v>
      </c>
      <c r="G16" s="37"/>
      <c r="H16" s="37"/>
      <c r="I16" s="37"/>
      <c r="J16" s="37"/>
      <c r="K16" s="62" t="s">
        <v>177</v>
      </c>
      <c r="L16" s="62" t="s">
        <v>138</v>
      </c>
      <c r="M16" s="63" t="s">
        <v>138</v>
      </c>
      <c r="O16" t="s">
        <v>14</v>
      </c>
      <c r="P16">
        <f t="shared" si="0"/>
        <v>2</v>
      </c>
      <c r="Q16">
        <f t="shared" si="0"/>
        <v>5</v>
      </c>
      <c r="R16">
        <f t="shared" si="0"/>
        <v>5</v>
      </c>
    </row>
    <row r="17" spans="2:17" ht="13.5" customHeight="1" x14ac:dyDescent="0.2">
      <c r="B17" s="30">
        <f t="shared" si="1"/>
        <v>7</v>
      </c>
      <c r="C17" s="32" t="s">
        <v>21</v>
      </c>
      <c r="D17" s="32" t="s">
        <v>22</v>
      </c>
      <c r="E17" s="37"/>
      <c r="F17" s="37" t="s">
        <v>96</v>
      </c>
      <c r="G17" s="37"/>
      <c r="H17" s="37"/>
      <c r="I17" s="37"/>
      <c r="J17" s="37"/>
      <c r="K17" s="64">
        <v>45</v>
      </c>
      <c r="L17" s="69">
        <v>110</v>
      </c>
      <c r="M17" s="65">
        <v>400</v>
      </c>
    </row>
    <row r="18" spans="2:17" ht="13.5" customHeight="1" x14ac:dyDescent="0.2">
      <c r="B18" s="30">
        <f t="shared" si="1"/>
        <v>8</v>
      </c>
      <c r="C18" s="32" t="s">
        <v>23</v>
      </c>
      <c r="D18" s="32" t="s">
        <v>24</v>
      </c>
      <c r="E18" s="37"/>
      <c r="F18" s="37" t="s">
        <v>142</v>
      </c>
      <c r="G18" s="37"/>
      <c r="H18" s="37"/>
      <c r="I18" s="37"/>
      <c r="J18" s="37"/>
      <c r="K18" s="64">
        <v>5</v>
      </c>
      <c r="L18" s="69">
        <v>46</v>
      </c>
      <c r="M18" s="65">
        <v>4</v>
      </c>
    </row>
    <row r="19" spans="2:17" ht="13.95" customHeight="1" x14ac:dyDescent="0.2">
      <c r="B19" s="30">
        <f t="shared" si="1"/>
        <v>9</v>
      </c>
      <c r="C19" s="33"/>
      <c r="D19" s="33"/>
      <c r="E19" s="37"/>
      <c r="F19" s="37" t="s">
        <v>114</v>
      </c>
      <c r="G19" s="37"/>
      <c r="H19" s="37"/>
      <c r="I19" s="37"/>
      <c r="J19" s="37"/>
      <c r="K19" s="64">
        <v>10</v>
      </c>
      <c r="L19" s="64"/>
      <c r="M19" s="65">
        <v>5</v>
      </c>
    </row>
    <row r="20" spans="2:17" ht="13.95" customHeight="1" x14ac:dyDescent="0.2">
      <c r="B20" s="30">
        <f t="shared" si="1"/>
        <v>10</v>
      </c>
      <c r="C20" s="32" t="s">
        <v>63</v>
      </c>
      <c r="D20" s="32" t="s">
        <v>15</v>
      </c>
      <c r="E20" s="37"/>
      <c r="F20" s="37" t="s">
        <v>97</v>
      </c>
      <c r="G20" s="37"/>
      <c r="H20" s="37"/>
      <c r="I20" s="37"/>
      <c r="J20" s="37"/>
      <c r="K20" s="64">
        <v>10</v>
      </c>
      <c r="L20" s="69"/>
      <c r="M20" s="65">
        <v>5</v>
      </c>
    </row>
    <row r="21" spans="2:17" ht="13.95" customHeight="1" x14ac:dyDescent="0.2">
      <c r="B21" s="30">
        <f t="shared" si="1"/>
        <v>11</v>
      </c>
      <c r="C21" s="33"/>
      <c r="D21" s="33"/>
      <c r="E21" s="37"/>
      <c r="F21" s="37" t="s">
        <v>125</v>
      </c>
      <c r="G21" s="37"/>
      <c r="H21" s="37"/>
      <c r="I21" s="37"/>
      <c r="J21" s="37"/>
      <c r="K21" s="64">
        <v>5</v>
      </c>
      <c r="L21" s="64">
        <v>15</v>
      </c>
      <c r="M21" s="65">
        <v>25</v>
      </c>
    </row>
    <row r="22" spans="2:17" ht="13.95" customHeight="1" x14ac:dyDescent="0.2">
      <c r="B22" s="30">
        <f t="shared" si="1"/>
        <v>12</v>
      </c>
      <c r="C22" s="33"/>
      <c r="D22" s="40" t="s">
        <v>146</v>
      </c>
      <c r="E22" s="37"/>
      <c r="F22" s="37" t="s">
        <v>147</v>
      </c>
      <c r="G22" s="37"/>
      <c r="H22" s="37"/>
      <c r="I22" s="37"/>
      <c r="J22" s="37"/>
      <c r="K22" s="64"/>
      <c r="L22" s="64">
        <v>36</v>
      </c>
      <c r="M22" s="65">
        <v>7</v>
      </c>
      <c r="O22">
        <f>COUNTA(K22)</f>
        <v>0</v>
      </c>
      <c r="P22">
        <f>COUNTA(L22)</f>
        <v>1</v>
      </c>
      <c r="Q22">
        <f>COUNTA(M22)</f>
        <v>1</v>
      </c>
    </row>
    <row r="23" spans="2:17" ht="13.95" customHeight="1" x14ac:dyDescent="0.2">
      <c r="B23" s="30">
        <f t="shared" si="1"/>
        <v>13</v>
      </c>
      <c r="C23" s="33"/>
      <c r="D23" s="32" t="s">
        <v>16</v>
      </c>
      <c r="E23" s="37"/>
      <c r="F23" s="37" t="s">
        <v>148</v>
      </c>
      <c r="G23" s="37"/>
      <c r="H23" s="37"/>
      <c r="I23" s="37"/>
      <c r="J23" s="37"/>
      <c r="K23" s="64">
        <v>5</v>
      </c>
      <c r="L23" s="69" t="s">
        <v>124</v>
      </c>
      <c r="M23" s="65">
        <v>25</v>
      </c>
    </row>
    <row r="24" spans="2:17" ht="13.95" customHeight="1" x14ac:dyDescent="0.2">
      <c r="B24" s="30">
        <f t="shared" si="1"/>
        <v>14</v>
      </c>
      <c r="C24" s="33"/>
      <c r="D24" s="33"/>
      <c r="E24" s="37"/>
      <c r="F24" s="37" t="s">
        <v>98</v>
      </c>
      <c r="G24" s="37"/>
      <c r="H24" s="37"/>
      <c r="I24" s="37"/>
      <c r="J24" s="37"/>
      <c r="K24" s="64">
        <v>8</v>
      </c>
      <c r="L24" s="69" t="s">
        <v>124</v>
      </c>
      <c r="M24" s="65">
        <v>20</v>
      </c>
    </row>
    <row r="25" spans="2:17" ht="13.5" customHeight="1" x14ac:dyDescent="0.2">
      <c r="B25" s="30">
        <f t="shared" si="1"/>
        <v>15</v>
      </c>
      <c r="C25" s="33"/>
      <c r="D25" s="33"/>
      <c r="E25" s="37"/>
      <c r="F25" s="37" t="s">
        <v>99</v>
      </c>
      <c r="G25" s="37"/>
      <c r="H25" s="37"/>
      <c r="I25" s="37"/>
      <c r="J25" s="37"/>
      <c r="K25" s="64" t="s">
        <v>124</v>
      </c>
      <c r="L25" s="64"/>
      <c r="M25" s="65">
        <v>105</v>
      </c>
    </row>
    <row r="26" spans="2:17" ht="13.95" customHeight="1" x14ac:dyDescent="0.2">
      <c r="B26" s="30">
        <f t="shared" si="1"/>
        <v>16</v>
      </c>
      <c r="C26" s="33"/>
      <c r="D26" s="33"/>
      <c r="E26" s="37"/>
      <c r="F26" s="37" t="s">
        <v>150</v>
      </c>
      <c r="G26" s="37"/>
      <c r="H26" s="37"/>
      <c r="I26" s="37"/>
      <c r="J26" s="37"/>
      <c r="K26" s="64" t="s">
        <v>124</v>
      </c>
      <c r="L26" s="64">
        <v>40</v>
      </c>
      <c r="M26" s="65" t="s">
        <v>124</v>
      </c>
    </row>
    <row r="27" spans="2:17" ht="13.95" customHeight="1" x14ac:dyDescent="0.2">
      <c r="B27" s="30">
        <f t="shared" si="1"/>
        <v>17</v>
      </c>
      <c r="C27" s="33"/>
      <c r="D27" s="33"/>
      <c r="E27" s="37"/>
      <c r="F27" s="37" t="s">
        <v>184</v>
      </c>
      <c r="G27" s="37"/>
      <c r="H27" s="37"/>
      <c r="I27" s="37"/>
      <c r="J27" s="37"/>
      <c r="K27" s="64">
        <v>32</v>
      </c>
      <c r="L27" s="69">
        <v>20</v>
      </c>
      <c r="M27" s="65">
        <v>34</v>
      </c>
    </row>
    <row r="28" spans="2:17" ht="13.95" customHeight="1" x14ac:dyDescent="0.2">
      <c r="B28" s="30">
        <f t="shared" si="1"/>
        <v>18</v>
      </c>
      <c r="C28" s="33"/>
      <c r="D28" s="33"/>
      <c r="E28" s="37"/>
      <c r="F28" s="37" t="s">
        <v>127</v>
      </c>
      <c r="G28" s="37"/>
      <c r="H28" s="37"/>
      <c r="I28" s="37"/>
      <c r="J28" s="37"/>
      <c r="K28" s="64">
        <v>5</v>
      </c>
      <c r="L28" s="69" t="s">
        <v>124</v>
      </c>
      <c r="M28" s="65"/>
    </row>
    <row r="29" spans="2:17" ht="13.95" customHeight="1" x14ac:dyDescent="0.2">
      <c r="B29" s="30">
        <f t="shared" si="1"/>
        <v>19</v>
      </c>
      <c r="C29" s="33"/>
      <c r="D29" s="33"/>
      <c r="E29" s="37"/>
      <c r="F29" s="37" t="s">
        <v>101</v>
      </c>
      <c r="G29" s="37"/>
      <c r="H29" s="37"/>
      <c r="I29" s="37"/>
      <c r="J29" s="37"/>
      <c r="K29" s="64"/>
      <c r="L29" s="69"/>
      <c r="M29" s="65">
        <v>10</v>
      </c>
    </row>
    <row r="30" spans="2:17" ht="13.5" customHeight="1" x14ac:dyDescent="0.2">
      <c r="B30" s="30">
        <f t="shared" si="1"/>
        <v>20</v>
      </c>
      <c r="C30" s="33"/>
      <c r="D30" s="33"/>
      <c r="E30" s="37"/>
      <c r="F30" s="37" t="s">
        <v>185</v>
      </c>
      <c r="G30" s="37"/>
      <c r="H30" s="37"/>
      <c r="I30" s="37"/>
      <c r="J30" s="37"/>
      <c r="K30" s="64">
        <v>10</v>
      </c>
      <c r="L30" s="64"/>
      <c r="M30" s="65">
        <v>45</v>
      </c>
    </row>
    <row r="31" spans="2:17" ht="13.5" customHeight="1" x14ac:dyDescent="0.2">
      <c r="B31" s="30">
        <f t="shared" si="1"/>
        <v>21</v>
      </c>
      <c r="C31" s="33"/>
      <c r="D31" s="33"/>
      <c r="E31" s="37"/>
      <c r="F31" s="37" t="s">
        <v>18</v>
      </c>
      <c r="G31" s="37"/>
      <c r="H31" s="37"/>
      <c r="I31" s="37"/>
      <c r="J31" s="37"/>
      <c r="K31" s="64">
        <v>5</v>
      </c>
      <c r="L31" s="69">
        <v>10</v>
      </c>
      <c r="M31" s="65">
        <v>30</v>
      </c>
    </row>
    <row r="32" spans="2:17" ht="13.95" customHeight="1" x14ac:dyDescent="0.2">
      <c r="B32" s="30">
        <f t="shared" si="1"/>
        <v>22</v>
      </c>
      <c r="C32" s="33"/>
      <c r="D32" s="33"/>
      <c r="E32" s="37"/>
      <c r="F32" s="37" t="s">
        <v>19</v>
      </c>
      <c r="G32" s="37"/>
      <c r="H32" s="37"/>
      <c r="I32" s="37"/>
      <c r="J32" s="37"/>
      <c r="K32" s="64">
        <v>10</v>
      </c>
      <c r="L32" s="64"/>
      <c r="M32" s="65">
        <v>10</v>
      </c>
    </row>
    <row r="33" spans="2:17" ht="13.5" customHeight="1" x14ac:dyDescent="0.2">
      <c r="B33" s="30">
        <f t="shared" si="1"/>
        <v>23</v>
      </c>
      <c r="C33" s="33"/>
      <c r="D33" s="33"/>
      <c r="E33" s="37"/>
      <c r="F33" s="37" t="s">
        <v>102</v>
      </c>
      <c r="G33" s="37"/>
      <c r="H33" s="37"/>
      <c r="I33" s="37"/>
      <c r="J33" s="37"/>
      <c r="K33" s="64" t="s">
        <v>124</v>
      </c>
      <c r="L33" s="69"/>
      <c r="M33" s="65"/>
    </row>
    <row r="34" spans="2:17" ht="13.95" customHeight="1" x14ac:dyDescent="0.2">
      <c r="B34" s="30">
        <f t="shared" si="1"/>
        <v>24</v>
      </c>
      <c r="C34" s="32" t="s">
        <v>68</v>
      </c>
      <c r="D34" s="32" t="s">
        <v>65</v>
      </c>
      <c r="E34" s="37"/>
      <c r="F34" s="37" t="s">
        <v>121</v>
      </c>
      <c r="G34" s="37"/>
      <c r="H34" s="37"/>
      <c r="I34" s="37"/>
      <c r="J34" s="37"/>
      <c r="K34" s="64">
        <v>15</v>
      </c>
      <c r="L34" s="64">
        <v>15</v>
      </c>
      <c r="M34" s="65">
        <v>40</v>
      </c>
      <c r="O34">
        <f>COUNTA(K34:K34)</f>
        <v>1</v>
      </c>
      <c r="P34">
        <f>COUNTA(L34:L34)</f>
        <v>1</v>
      </c>
      <c r="Q34">
        <f>COUNTA(M34:M34)</f>
        <v>1</v>
      </c>
    </row>
    <row r="35" spans="2:17" ht="13.95" customHeight="1" x14ac:dyDescent="0.2">
      <c r="B35" s="30">
        <f t="shared" si="1"/>
        <v>25</v>
      </c>
      <c r="C35" s="32" t="s">
        <v>66</v>
      </c>
      <c r="D35" s="32" t="s">
        <v>25</v>
      </c>
      <c r="E35" s="37"/>
      <c r="F35" s="37" t="s">
        <v>186</v>
      </c>
      <c r="G35" s="37"/>
      <c r="H35" s="37"/>
      <c r="I35" s="37"/>
      <c r="J35" s="37"/>
      <c r="K35" s="64"/>
      <c r="L35" s="64"/>
      <c r="M35" s="65" t="s">
        <v>124</v>
      </c>
    </row>
    <row r="36" spans="2:17" ht="13.5" customHeight="1" x14ac:dyDescent="0.2">
      <c r="B36" s="30">
        <f t="shared" si="1"/>
        <v>26</v>
      </c>
      <c r="C36" s="33"/>
      <c r="D36" s="33"/>
      <c r="E36" s="37"/>
      <c r="F36" s="37" t="s">
        <v>187</v>
      </c>
      <c r="G36" s="37"/>
      <c r="H36" s="37"/>
      <c r="I36" s="37"/>
      <c r="J36" s="37"/>
      <c r="K36" s="64">
        <v>175</v>
      </c>
      <c r="L36" s="69">
        <v>40</v>
      </c>
      <c r="M36" s="65">
        <v>155</v>
      </c>
    </row>
    <row r="37" spans="2:17" ht="13.95" customHeight="1" x14ac:dyDescent="0.2">
      <c r="B37" s="30">
        <f t="shared" si="1"/>
        <v>27</v>
      </c>
      <c r="C37" s="33"/>
      <c r="D37" s="33"/>
      <c r="E37" s="37"/>
      <c r="F37" s="37" t="s">
        <v>80</v>
      </c>
      <c r="G37" s="37"/>
      <c r="H37" s="37"/>
      <c r="I37" s="37"/>
      <c r="J37" s="37"/>
      <c r="K37" s="64">
        <v>6</v>
      </c>
      <c r="L37" s="69"/>
      <c r="M37" s="65">
        <v>5</v>
      </c>
    </row>
    <row r="38" spans="2:17" ht="13.95" customHeight="1" x14ac:dyDescent="0.2">
      <c r="B38" s="30">
        <f t="shared" si="1"/>
        <v>28</v>
      </c>
      <c r="C38" s="33"/>
      <c r="D38" s="33"/>
      <c r="E38" s="37"/>
      <c r="F38" s="37" t="s">
        <v>188</v>
      </c>
      <c r="G38" s="37"/>
      <c r="H38" s="37"/>
      <c r="I38" s="37"/>
      <c r="J38" s="37"/>
      <c r="K38" s="64" t="s">
        <v>124</v>
      </c>
      <c r="L38" s="69"/>
      <c r="M38" s="65"/>
    </row>
    <row r="39" spans="2:17" ht="13.95" customHeight="1" x14ac:dyDescent="0.2">
      <c r="B39" s="30">
        <f t="shared" si="1"/>
        <v>29</v>
      </c>
      <c r="C39" s="33"/>
      <c r="D39" s="33"/>
      <c r="E39" s="37"/>
      <c r="F39" s="37" t="s">
        <v>189</v>
      </c>
      <c r="G39" s="37"/>
      <c r="H39" s="37"/>
      <c r="I39" s="37"/>
      <c r="J39" s="37"/>
      <c r="K39" s="64"/>
      <c r="L39" s="69"/>
      <c r="M39" s="65" t="s">
        <v>124</v>
      </c>
    </row>
    <row r="40" spans="2:17" ht="13.5" customHeight="1" x14ac:dyDescent="0.2">
      <c r="B40" s="30">
        <f t="shared" si="1"/>
        <v>30</v>
      </c>
      <c r="C40" s="33"/>
      <c r="D40" s="33"/>
      <c r="E40" s="37"/>
      <c r="F40" s="37" t="s">
        <v>155</v>
      </c>
      <c r="G40" s="37"/>
      <c r="H40" s="37"/>
      <c r="I40" s="37"/>
      <c r="J40" s="37"/>
      <c r="K40" s="64"/>
      <c r="L40" s="64"/>
      <c r="M40" s="65">
        <v>60</v>
      </c>
    </row>
    <row r="41" spans="2:17" ht="13.5" customHeight="1" x14ac:dyDescent="0.2">
      <c r="B41" s="30">
        <f t="shared" si="1"/>
        <v>31</v>
      </c>
      <c r="C41" s="33"/>
      <c r="D41" s="33"/>
      <c r="E41" s="37"/>
      <c r="F41" s="37" t="s">
        <v>190</v>
      </c>
      <c r="G41" s="37"/>
      <c r="H41" s="37"/>
      <c r="I41" s="37"/>
      <c r="J41" s="37"/>
      <c r="K41" s="69" t="s">
        <v>124</v>
      </c>
      <c r="L41" s="64" t="s">
        <v>124</v>
      </c>
      <c r="M41" s="65"/>
    </row>
    <row r="42" spans="2:17" ht="13.95" customHeight="1" x14ac:dyDescent="0.2">
      <c r="B42" s="30">
        <f t="shared" si="1"/>
        <v>32</v>
      </c>
      <c r="C42" s="33"/>
      <c r="D42" s="33"/>
      <c r="E42" s="37"/>
      <c r="F42" s="37" t="s">
        <v>156</v>
      </c>
      <c r="G42" s="37"/>
      <c r="H42" s="37"/>
      <c r="I42" s="37"/>
      <c r="J42" s="37"/>
      <c r="K42" s="69">
        <v>288</v>
      </c>
      <c r="L42" s="64">
        <v>4320</v>
      </c>
      <c r="M42" s="65">
        <v>1024</v>
      </c>
    </row>
    <row r="43" spans="2:17" ht="13.95" customHeight="1" x14ac:dyDescent="0.2">
      <c r="B43" s="30">
        <f t="shared" si="1"/>
        <v>33</v>
      </c>
      <c r="C43" s="33"/>
      <c r="D43" s="33"/>
      <c r="E43" s="37"/>
      <c r="F43" s="37" t="s">
        <v>191</v>
      </c>
      <c r="G43" s="37"/>
      <c r="H43" s="37"/>
      <c r="I43" s="37"/>
      <c r="J43" s="37"/>
      <c r="K43" s="64" t="s">
        <v>124</v>
      </c>
      <c r="L43" s="64"/>
      <c r="M43" s="65" t="s">
        <v>124</v>
      </c>
    </row>
    <row r="44" spans="2:17" ht="13.95" customHeight="1" x14ac:dyDescent="0.2">
      <c r="B44" s="30">
        <f t="shared" si="1"/>
        <v>34</v>
      </c>
      <c r="C44" s="33"/>
      <c r="D44" s="33"/>
      <c r="E44" s="37"/>
      <c r="F44" s="37" t="s">
        <v>26</v>
      </c>
      <c r="G44" s="37"/>
      <c r="H44" s="37"/>
      <c r="I44" s="37"/>
      <c r="J44" s="37"/>
      <c r="K44" s="64"/>
      <c r="L44" s="69"/>
      <c r="M44" s="65">
        <v>8</v>
      </c>
    </row>
    <row r="45" spans="2:17" ht="13.95" customHeight="1" x14ac:dyDescent="0.2">
      <c r="B45" s="30">
        <f t="shared" si="1"/>
        <v>35</v>
      </c>
      <c r="C45" s="33"/>
      <c r="D45" s="33"/>
      <c r="E45" s="37"/>
      <c r="F45" s="37" t="s">
        <v>192</v>
      </c>
      <c r="G45" s="37"/>
      <c r="H45" s="37"/>
      <c r="I45" s="37"/>
      <c r="J45" s="37"/>
      <c r="K45" s="64" t="s">
        <v>124</v>
      </c>
      <c r="L45" s="69"/>
      <c r="M45" s="65"/>
    </row>
    <row r="46" spans="2:17" ht="13.95" customHeight="1" x14ac:dyDescent="0.2">
      <c r="B46" s="30">
        <f t="shared" si="1"/>
        <v>36</v>
      </c>
      <c r="C46" s="33"/>
      <c r="D46" s="33"/>
      <c r="E46" s="37"/>
      <c r="F46" s="37" t="s">
        <v>193</v>
      </c>
      <c r="G46" s="37"/>
      <c r="H46" s="37"/>
      <c r="I46" s="37"/>
      <c r="J46" s="37"/>
      <c r="K46" s="64" t="s">
        <v>124</v>
      </c>
      <c r="L46" s="69"/>
      <c r="M46" s="65" t="s">
        <v>124</v>
      </c>
    </row>
    <row r="47" spans="2:17" ht="13.95" customHeight="1" x14ac:dyDescent="0.2">
      <c r="B47" s="30">
        <f t="shared" si="1"/>
        <v>37</v>
      </c>
      <c r="C47" s="33"/>
      <c r="D47" s="33"/>
      <c r="E47" s="37"/>
      <c r="F47" s="37" t="s">
        <v>194</v>
      </c>
      <c r="G47" s="37"/>
      <c r="H47" s="37"/>
      <c r="I47" s="37"/>
      <c r="J47" s="37"/>
      <c r="K47" s="64"/>
      <c r="L47" s="64"/>
      <c r="M47" s="65" t="s">
        <v>124</v>
      </c>
    </row>
    <row r="48" spans="2:17" ht="13.95" customHeight="1" x14ac:dyDescent="0.2">
      <c r="B48" s="30">
        <f t="shared" si="1"/>
        <v>38</v>
      </c>
      <c r="C48" s="33"/>
      <c r="D48" s="33"/>
      <c r="E48" s="37"/>
      <c r="F48" s="37" t="s">
        <v>115</v>
      </c>
      <c r="G48" s="37"/>
      <c r="H48" s="37"/>
      <c r="I48" s="37"/>
      <c r="J48" s="37"/>
      <c r="K48" s="64">
        <v>60</v>
      </c>
      <c r="L48" s="69"/>
      <c r="M48" s="65">
        <v>40</v>
      </c>
    </row>
    <row r="49" spans="2:17" ht="13.5" customHeight="1" x14ac:dyDescent="0.2">
      <c r="B49" s="30">
        <f t="shared" si="1"/>
        <v>39</v>
      </c>
      <c r="C49" s="33"/>
      <c r="D49" s="33"/>
      <c r="E49" s="37"/>
      <c r="F49" s="37" t="s">
        <v>195</v>
      </c>
      <c r="G49" s="37"/>
      <c r="H49" s="37"/>
      <c r="I49" s="37"/>
      <c r="J49" s="37"/>
      <c r="K49" s="64" t="s">
        <v>124</v>
      </c>
      <c r="L49" s="69"/>
      <c r="M49" s="65" t="s">
        <v>124</v>
      </c>
    </row>
    <row r="50" spans="2:17" ht="13.95" customHeight="1" x14ac:dyDescent="0.2">
      <c r="B50" s="30">
        <f t="shared" si="1"/>
        <v>40</v>
      </c>
      <c r="C50" s="33"/>
      <c r="D50" s="33"/>
      <c r="E50" s="37"/>
      <c r="F50" s="37" t="s">
        <v>27</v>
      </c>
      <c r="G50" s="37"/>
      <c r="H50" s="37"/>
      <c r="I50" s="37"/>
      <c r="J50" s="37"/>
      <c r="K50" s="64">
        <v>260</v>
      </c>
      <c r="L50" s="69">
        <v>100</v>
      </c>
      <c r="M50" s="65">
        <v>320</v>
      </c>
    </row>
    <row r="51" spans="2:17" ht="13.95" customHeight="1" x14ac:dyDescent="0.2">
      <c r="B51" s="30">
        <f t="shared" si="1"/>
        <v>41</v>
      </c>
      <c r="C51" s="32" t="s">
        <v>28</v>
      </c>
      <c r="D51" s="32" t="s">
        <v>29</v>
      </c>
      <c r="E51" s="37"/>
      <c r="F51" s="37" t="s">
        <v>30</v>
      </c>
      <c r="G51" s="37"/>
      <c r="H51" s="37"/>
      <c r="I51" s="37"/>
      <c r="J51" s="37"/>
      <c r="K51" s="64"/>
      <c r="L51" s="69"/>
      <c r="M51" s="65">
        <v>1</v>
      </c>
      <c r="O51">
        <f>COUNTA(K35:K50)</f>
        <v>11</v>
      </c>
      <c r="P51">
        <f>COUNTA(L35:L50)</f>
        <v>4</v>
      </c>
      <c r="Q51">
        <f>COUNTA(M35:M50)</f>
        <v>13</v>
      </c>
    </row>
    <row r="52" spans="2:17" ht="13.5" customHeight="1" x14ac:dyDescent="0.2">
      <c r="B52" s="30">
        <f t="shared" si="1"/>
        <v>42</v>
      </c>
      <c r="C52" s="32" t="s">
        <v>31</v>
      </c>
      <c r="D52" s="32" t="s">
        <v>32</v>
      </c>
      <c r="E52" s="37"/>
      <c r="F52" s="37" t="s">
        <v>131</v>
      </c>
      <c r="G52" s="37"/>
      <c r="H52" s="37"/>
      <c r="I52" s="37"/>
      <c r="J52" s="37"/>
      <c r="K52" s="64"/>
      <c r="L52" s="69">
        <v>1</v>
      </c>
      <c r="M52" s="65" t="s">
        <v>124</v>
      </c>
    </row>
    <row r="53" spans="2:17" ht="13.95" customHeight="1" x14ac:dyDescent="0.2">
      <c r="B53" s="30">
        <f t="shared" si="1"/>
        <v>43</v>
      </c>
      <c r="C53" s="33"/>
      <c r="D53" s="33"/>
      <c r="E53" s="37"/>
      <c r="F53" s="37" t="s">
        <v>196</v>
      </c>
      <c r="G53" s="37"/>
      <c r="H53" s="37"/>
      <c r="I53" s="37"/>
      <c r="J53" s="37"/>
      <c r="K53" s="64" t="s">
        <v>124</v>
      </c>
      <c r="L53" s="69">
        <v>1</v>
      </c>
      <c r="M53" s="65">
        <v>3</v>
      </c>
    </row>
    <row r="54" spans="2:17" ht="13.95" customHeight="1" x14ac:dyDescent="0.2">
      <c r="B54" s="30">
        <f t="shared" si="1"/>
        <v>44</v>
      </c>
      <c r="C54" s="32" t="s">
        <v>33</v>
      </c>
      <c r="D54" s="32" t="s">
        <v>34</v>
      </c>
      <c r="E54" s="37"/>
      <c r="F54" s="37" t="s">
        <v>103</v>
      </c>
      <c r="G54" s="37"/>
      <c r="H54" s="37"/>
      <c r="I54" s="37"/>
      <c r="J54" s="37"/>
      <c r="K54" s="64" t="s">
        <v>124</v>
      </c>
      <c r="L54" s="69" t="s">
        <v>124</v>
      </c>
      <c r="M54" s="65" t="s">
        <v>124</v>
      </c>
    </row>
    <row r="55" spans="2:17" ht="13.95" customHeight="1" x14ac:dyDescent="0.2">
      <c r="B55" s="30">
        <f t="shared" si="1"/>
        <v>45</v>
      </c>
      <c r="C55" s="33"/>
      <c r="D55" s="32" t="s">
        <v>35</v>
      </c>
      <c r="E55" s="37"/>
      <c r="F55" s="37" t="s">
        <v>36</v>
      </c>
      <c r="G55" s="37"/>
      <c r="H55" s="37"/>
      <c r="I55" s="37"/>
      <c r="J55" s="37"/>
      <c r="K55" s="64">
        <v>10</v>
      </c>
      <c r="L55" s="69">
        <v>20</v>
      </c>
      <c r="M55" s="65">
        <v>15</v>
      </c>
    </row>
    <row r="56" spans="2:17" ht="13.95" customHeight="1" x14ac:dyDescent="0.2">
      <c r="B56" s="30">
        <f t="shared" si="1"/>
        <v>46</v>
      </c>
      <c r="C56" s="34"/>
      <c r="D56" s="40" t="s">
        <v>37</v>
      </c>
      <c r="E56" s="37"/>
      <c r="F56" s="37" t="s">
        <v>38</v>
      </c>
      <c r="G56" s="37"/>
      <c r="H56" s="37"/>
      <c r="I56" s="37"/>
      <c r="J56" s="37"/>
      <c r="K56" s="64" t="s">
        <v>124</v>
      </c>
      <c r="L56" s="64"/>
      <c r="M56" s="65">
        <v>10</v>
      </c>
    </row>
    <row r="57" spans="2:17" ht="13.95" customHeight="1" x14ac:dyDescent="0.2">
      <c r="B57" s="30">
        <f t="shared" si="1"/>
        <v>47</v>
      </c>
      <c r="C57" s="129" t="s">
        <v>41</v>
      </c>
      <c r="D57" s="130"/>
      <c r="E57" s="37"/>
      <c r="F57" s="37" t="s">
        <v>42</v>
      </c>
      <c r="G57" s="37"/>
      <c r="H57" s="37"/>
      <c r="I57" s="37"/>
      <c r="J57" s="37"/>
      <c r="K57" s="64">
        <v>20</v>
      </c>
      <c r="L57" s="69">
        <v>70</v>
      </c>
      <c r="M57" s="65">
        <v>40</v>
      </c>
    </row>
    <row r="58" spans="2:17" ht="13.95" customHeight="1" x14ac:dyDescent="0.2">
      <c r="B58" s="30">
        <f t="shared" si="1"/>
        <v>48</v>
      </c>
      <c r="C58" s="35"/>
      <c r="D58" s="36"/>
      <c r="E58" s="37"/>
      <c r="F58" s="37" t="s">
        <v>43</v>
      </c>
      <c r="G58" s="37"/>
      <c r="H58" s="37"/>
      <c r="I58" s="37"/>
      <c r="J58" s="37"/>
      <c r="K58" s="64">
        <v>30</v>
      </c>
      <c r="L58" s="69">
        <v>30</v>
      </c>
      <c r="M58" s="65">
        <v>80</v>
      </c>
    </row>
    <row r="59" spans="2:17" ht="13.5" customHeight="1" thickBot="1" x14ac:dyDescent="0.25">
      <c r="B59" s="30">
        <f t="shared" si="1"/>
        <v>49</v>
      </c>
      <c r="C59" s="35"/>
      <c r="D59" s="36"/>
      <c r="E59" s="37"/>
      <c r="F59" s="37" t="s">
        <v>44</v>
      </c>
      <c r="G59" s="37"/>
      <c r="H59" s="37"/>
      <c r="I59" s="37"/>
      <c r="J59" s="37"/>
      <c r="K59" s="64">
        <v>50</v>
      </c>
      <c r="L59" s="69">
        <v>20</v>
      </c>
      <c r="M59" s="65">
        <v>20</v>
      </c>
    </row>
    <row r="60" spans="2:17" ht="13.95" customHeight="1" x14ac:dyDescent="0.2">
      <c r="B60" s="66"/>
      <c r="C60" s="67"/>
      <c r="D60" s="67"/>
      <c r="E60" s="68"/>
      <c r="F60" s="68"/>
      <c r="G60" s="68"/>
      <c r="H60" s="68"/>
      <c r="I60" s="68"/>
      <c r="J60" s="68"/>
      <c r="K60" s="68"/>
      <c r="L60" s="68"/>
      <c r="M60" s="68"/>
      <c r="O60">
        <f>COUNTA(K$11:K$59)</f>
        <v>39</v>
      </c>
      <c r="P60">
        <f>COUNTA(L$11:L$59)</f>
        <v>24</v>
      </c>
      <c r="Q60">
        <f>COUNTA(M$11:M$59)</f>
        <v>43</v>
      </c>
    </row>
    <row r="61" spans="2:17" ht="18" customHeight="1" x14ac:dyDescent="0.2">
      <c r="O61" s="95">
        <f>SUM(K$17:K$59,P$11:P$16)</f>
        <v>1714</v>
      </c>
      <c r="P61" s="95">
        <f>SUM(L$17:L$59,Q$11:Q$16)</f>
        <v>6849</v>
      </c>
      <c r="Q61" s="95">
        <f>SUM(M$17:M$59,R$11:R$16)</f>
        <v>5266</v>
      </c>
    </row>
    <row r="62" spans="2:17" ht="18" customHeight="1" x14ac:dyDescent="0.2">
      <c r="B62" s="18"/>
    </row>
    <row r="63" spans="2:17" ht="9" customHeight="1" thickBot="1" x14ac:dyDescent="0.25"/>
    <row r="64" spans="2:17" ht="18" customHeight="1" x14ac:dyDescent="0.2">
      <c r="B64" s="1"/>
      <c r="C64" s="2"/>
      <c r="D64" s="131" t="s">
        <v>1</v>
      </c>
      <c r="E64" s="131"/>
      <c r="F64" s="131"/>
      <c r="G64" s="131"/>
      <c r="H64" s="2"/>
      <c r="I64" s="2"/>
      <c r="J64" s="3"/>
      <c r="K64" s="71" t="s">
        <v>70</v>
      </c>
      <c r="L64" s="81" t="s">
        <v>72</v>
      </c>
      <c r="M64" s="90" t="s">
        <v>73</v>
      </c>
    </row>
    <row r="65" spans="2:17" ht="18" customHeight="1" thickBot="1" x14ac:dyDescent="0.25">
      <c r="B65" s="6"/>
      <c r="C65" s="7"/>
      <c r="D65" s="127" t="s">
        <v>2</v>
      </c>
      <c r="E65" s="127"/>
      <c r="F65" s="127"/>
      <c r="G65" s="127"/>
      <c r="H65" s="7"/>
      <c r="I65" s="7"/>
      <c r="J65" s="8"/>
      <c r="K65" s="107" t="str">
        <f>K5</f>
        <v>2022.6.13</v>
      </c>
      <c r="L65" s="108" t="str">
        <f>K65</f>
        <v>2022.6.13</v>
      </c>
      <c r="M65" s="109" t="str">
        <f>K65</f>
        <v>2022.6.13</v>
      </c>
    </row>
    <row r="66" spans="2:17" ht="19.95" customHeight="1" thickTop="1" x14ac:dyDescent="0.2">
      <c r="B66" s="132" t="s">
        <v>46</v>
      </c>
      <c r="C66" s="133"/>
      <c r="D66" s="133"/>
      <c r="E66" s="133"/>
      <c r="F66" s="133"/>
      <c r="G66" s="133"/>
      <c r="H66" s="133"/>
      <c r="I66" s="133"/>
      <c r="J66" s="29"/>
      <c r="K66" s="75">
        <f>SUM(K67:K75)</f>
        <v>1714</v>
      </c>
      <c r="L66" s="75">
        <f>SUM(L67:L75)</f>
        <v>6849</v>
      </c>
      <c r="M66" s="93">
        <f>SUM(M67:M75)</f>
        <v>5266</v>
      </c>
    </row>
    <row r="67" spans="2:17" ht="13.95" customHeight="1" x14ac:dyDescent="0.2">
      <c r="B67" s="120" t="s">
        <v>47</v>
      </c>
      <c r="C67" s="121"/>
      <c r="D67" s="134"/>
      <c r="E67" s="43"/>
      <c r="F67" s="15"/>
      <c r="G67" s="119" t="s">
        <v>13</v>
      </c>
      <c r="H67" s="119"/>
      <c r="I67" s="15"/>
      <c r="J67" s="16"/>
      <c r="K67" s="38">
        <f>SUM(P$11:P$16)</f>
        <v>650</v>
      </c>
      <c r="L67" s="20">
        <f>SUM(Q$11:Q$16)</f>
        <v>1955</v>
      </c>
      <c r="M67" s="39">
        <f>SUM(R$11:R$16)</f>
        <v>2720</v>
      </c>
    </row>
    <row r="68" spans="2:17" ht="13.95" customHeight="1" x14ac:dyDescent="0.2">
      <c r="B68" s="17"/>
      <c r="C68" s="18"/>
      <c r="D68" s="19"/>
      <c r="E68" s="20"/>
      <c r="F68" s="37"/>
      <c r="G68" s="119" t="s">
        <v>67</v>
      </c>
      <c r="H68" s="119"/>
      <c r="I68" s="112"/>
      <c r="J68" s="44"/>
      <c r="K68" s="38">
        <f>SUM(K$17)</f>
        <v>45</v>
      </c>
      <c r="L68" s="20">
        <f>SUM(L$17)</f>
        <v>110</v>
      </c>
      <c r="M68" s="39">
        <f>SUM(M$17)</f>
        <v>400</v>
      </c>
      <c r="O68">
        <f>COUNTA(K$11:K$59)</f>
        <v>39</v>
      </c>
      <c r="P68">
        <f>COUNTA(L$11:L$59)</f>
        <v>24</v>
      </c>
      <c r="Q68">
        <f>COUNTA(M$11:M$59)</f>
        <v>43</v>
      </c>
    </row>
    <row r="69" spans="2:17" ht="13.95" customHeight="1" x14ac:dyDescent="0.2">
      <c r="B69" s="17"/>
      <c r="C69" s="18"/>
      <c r="D69" s="19"/>
      <c r="E69" s="20"/>
      <c r="F69" s="37"/>
      <c r="G69" s="119" t="s">
        <v>24</v>
      </c>
      <c r="H69" s="119"/>
      <c r="I69" s="15"/>
      <c r="J69" s="16"/>
      <c r="K69" s="38">
        <f>SUM(K$18:K$19)</f>
        <v>15</v>
      </c>
      <c r="L69" s="20">
        <f>SUM(L$18:L$19)</f>
        <v>46</v>
      </c>
      <c r="M69" s="39">
        <f>SUM(M$18:M$19)</f>
        <v>9</v>
      </c>
      <c r="O69" s="95">
        <f>SUM(K$17:K$59,P$11:P$16)</f>
        <v>1714</v>
      </c>
      <c r="P69" s="95">
        <f>SUM(L$17:L$59,Q$11:Q$16)</f>
        <v>6849</v>
      </c>
      <c r="Q69" s="95">
        <f>SUM(M$17:M$59,R$11:R$16)</f>
        <v>5266</v>
      </c>
    </row>
    <row r="70" spans="2:17" ht="13.95" customHeight="1" x14ac:dyDescent="0.2">
      <c r="B70" s="17"/>
      <c r="C70" s="18"/>
      <c r="D70" s="19"/>
      <c r="E70" s="20"/>
      <c r="F70" s="37"/>
      <c r="G70" s="119" t="s">
        <v>15</v>
      </c>
      <c r="H70" s="119"/>
      <c r="I70" s="15"/>
      <c r="J70" s="16"/>
      <c r="K70" s="38">
        <f>SUM(K$20:K$21)</f>
        <v>15</v>
      </c>
      <c r="L70" s="20">
        <f>SUM(L$20:L$21)</f>
        <v>15</v>
      </c>
      <c r="M70" s="39">
        <f>SUM(M$20:M$21)</f>
        <v>30</v>
      </c>
    </row>
    <row r="71" spans="2:17" ht="13.95" customHeight="1" x14ac:dyDescent="0.2">
      <c r="B71" s="17"/>
      <c r="C71" s="18"/>
      <c r="D71" s="19"/>
      <c r="E71" s="20"/>
      <c r="F71" s="37"/>
      <c r="G71" s="119" t="s">
        <v>16</v>
      </c>
      <c r="H71" s="119"/>
      <c r="I71" s="15"/>
      <c r="J71" s="16"/>
      <c r="K71" s="38">
        <f>SUM(K$23:K$33)</f>
        <v>75</v>
      </c>
      <c r="L71" s="20">
        <f>SUM(L$23:L$33)</f>
        <v>70</v>
      </c>
      <c r="M71" s="39">
        <f>SUM(M$23:M$33)</f>
        <v>279</v>
      </c>
    </row>
    <row r="72" spans="2:17" ht="13.95" customHeight="1" x14ac:dyDescent="0.2">
      <c r="B72" s="17"/>
      <c r="C72" s="18"/>
      <c r="D72" s="19"/>
      <c r="E72" s="20"/>
      <c r="F72" s="37"/>
      <c r="G72" s="119" t="s">
        <v>65</v>
      </c>
      <c r="H72" s="119"/>
      <c r="I72" s="15"/>
      <c r="J72" s="16"/>
      <c r="K72" s="38">
        <f>SUM(K$34:K$34)</f>
        <v>15</v>
      </c>
      <c r="L72" s="20">
        <f>SUM(L$34:L$34)</f>
        <v>15</v>
      </c>
      <c r="M72" s="39">
        <f>SUM(M$34:M$34)</f>
        <v>40</v>
      </c>
    </row>
    <row r="73" spans="2:17" ht="13.95" customHeight="1" x14ac:dyDescent="0.2">
      <c r="B73" s="17"/>
      <c r="C73" s="18"/>
      <c r="D73" s="19"/>
      <c r="E73" s="20"/>
      <c r="F73" s="37"/>
      <c r="G73" s="119" t="s">
        <v>104</v>
      </c>
      <c r="H73" s="119"/>
      <c r="I73" s="15"/>
      <c r="J73" s="16"/>
      <c r="K73" s="38">
        <f>SUM(K$35:K$50)</f>
        <v>789</v>
      </c>
      <c r="L73" s="20">
        <f>SUM(L$35:L$50)</f>
        <v>4460</v>
      </c>
      <c r="M73" s="39">
        <f>SUM(M$35:M$50)</f>
        <v>1612</v>
      </c>
    </row>
    <row r="74" spans="2:17" ht="13.95" customHeight="1" x14ac:dyDescent="0.2">
      <c r="B74" s="17"/>
      <c r="C74" s="18"/>
      <c r="D74" s="19"/>
      <c r="E74" s="20"/>
      <c r="F74" s="37"/>
      <c r="G74" s="119" t="s">
        <v>48</v>
      </c>
      <c r="H74" s="119"/>
      <c r="I74" s="15"/>
      <c r="J74" s="16"/>
      <c r="K74" s="38">
        <f>SUM(K$22:K$22,K$57:K$58)</f>
        <v>50</v>
      </c>
      <c r="L74" s="20">
        <f>SUM(L$22:L$22,L$57:L$58)</f>
        <v>136</v>
      </c>
      <c r="M74" s="39">
        <f>SUM(M$22:M$22,M$57:M$58)</f>
        <v>127</v>
      </c>
    </row>
    <row r="75" spans="2:17" ht="13.95" customHeight="1" thickBot="1" x14ac:dyDescent="0.25">
      <c r="B75" s="21"/>
      <c r="C75" s="22"/>
      <c r="D75" s="23"/>
      <c r="E75" s="45"/>
      <c r="F75" s="10"/>
      <c r="G75" s="122" t="s">
        <v>45</v>
      </c>
      <c r="H75" s="122"/>
      <c r="I75" s="46"/>
      <c r="J75" s="47"/>
      <c r="K75" s="41">
        <f>SUM(K$51:K$56,K$59)</f>
        <v>60</v>
      </c>
      <c r="L75" s="45">
        <f>SUM(L$51:L$56,L$59)</f>
        <v>42</v>
      </c>
      <c r="M75" s="42">
        <f>SUM(M$51:M$56,M$59)</f>
        <v>49</v>
      </c>
    </row>
    <row r="76" spans="2:17" ht="18" customHeight="1" thickTop="1" x14ac:dyDescent="0.2">
      <c r="B76" s="123" t="s">
        <v>49</v>
      </c>
      <c r="C76" s="124"/>
      <c r="D76" s="125"/>
      <c r="E76" s="53"/>
      <c r="F76" s="113"/>
      <c r="G76" s="126" t="s">
        <v>50</v>
      </c>
      <c r="H76" s="126"/>
      <c r="I76" s="113"/>
      <c r="J76" s="114"/>
      <c r="K76" s="76" t="s">
        <v>51</v>
      </c>
      <c r="L76" s="84"/>
      <c r="M76" s="94"/>
    </row>
    <row r="77" spans="2:17" ht="18" customHeight="1" x14ac:dyDescent="0.2">
      <c r="B77" s="50"/>
      <c r="C77" s="51"/>
      <c r="D77" s="51"/>
      <c r="E77" s="48"/>
      <c r="F77" s="49"/>
      <c r="G77" s="31"/>
      <c r="H77" s="31"/>
      <c r="I77" s="49"/>
      <c r="J77" s="52"/>
      <c r="K77" s="77" t="s">
        <v>52</v>
      </c>
      <c r="L77" s="85"/>
      <c r="M77" s="88"/>
    </row>
    <row r="78" spans="2:17" ht="18" customHeight="1" x14ac:dyDescent="0.2">
      <c r="B78" s="17"/>
      <c r="C78" s="18"/>
      <c r="D78" s="18"/>
      <c r="E78" s="54"/>
      <c r="F78" s="7"/>
      <c r="G78" s="127" t="s">
        <v>53</v>
      </c>
      <c r="H78" s="127"/>
      <c r="I78" s="111"/>
      <c r="J78" s="115"/>
      <c r="K78" s="78" t="s">
        <v>54</v>
      </c>
      <c r="L78" s="86"/>
      <c r="M78" s="86"/>
    </row>
    <row r="79" spans="2:17" ht="18" customHeight="1" x14ac:dyDescent="0.2">
      <c r="B79" s="17"/>
      <c r="C79" s="18"/>
      <c r="D79" s="18"/>
      <c r="E79" s="55"/>
      <c r="F79" s="18"/>
      <c r="G79" s="56"/>
      <c r="H79" s="56"/>
      <c r="I79" s="51"/>
      <c r="J79" s="57"/>
      <c r="K79" s="79" t="s">
        <v>105</v>
      </c>
      <c r="L79" s="87"/>
      <c r="M79" s="87"/>
    </row>
    <row r="80" spans="2:17" ht="18" customHeight="1" x14ac:dyDescent="0.2">
      <c r="B80" s="17"/>
      <c r="C80" s="18"/>
      <c r="D80" s="18"/>
      <c r="E80" s="55"/>
      <c r="F80" s="18"/>
      <c r="G80" s="56"/>
      <c r="H80" s="56"/>
      <c r="I80" s="51"/>
      <c r="J80" s="57"/>
      <c r="K80" s="77" t="s">
        <v>78</v>
      </c>
      <c r="L80" s="85"/>
      <c r="M80" s="88"/>
    </row>
    <row r="81" spans="2:14" ht="18" customHeight="1" x14ac:dyDescent="0.2">
      <c r="B81" s="17"/>
      <c r="C81" s="18"/>
      <c r="D81" s="18"/>
      <c r="E81" s="54"/>
      <c r="F81" s="7"/>
      <c r="G81" s="127" t="s">
        <v>55</v>
      </c>
      <c r="H81" s="127"/>
      <c r="I81" s="111"/>
      <c r="J81" s="115"/>
      <c r="K81" s="78" t="s">
        <v>79</v>
      </c>
      <c r="L81" s="86"/>
      <c r="M81" s="86"/>
    </row>
    <row r="82" spans="2:14" ht="18" customHeight="1" x14ac:dyDescent="0.2">
      <c r="B82" s="17"/>
      <c r="C82" s="18"/>
      <c r="D82" s="18"/>
      <c r="E82" s="55"/>
      <c r="F82" s="18"/>
      <c r="G82" s="56"/>
      <c r="H82" s="56"/>
      <c r="I82" s="51"/>
      <c r="J82" s="57"/>
      <c r="K82" s="79" t="s">
        <v>106</v>
      </c>
      <c r="L82" s="87"/>
      <c r="M82" s="87"/>
    </row>
    <row r="83" spans="2:14" ht="18" customHeight="1" x14ac:dyDescent="0.2">
      <c r="B83" s="17"/>
      <c r="C83" s="18"/>
      <c r="D83" s="18"/>
      <c r="E83" s="55"/>
      <c r="F83" s="18"/>
      <c r="G83" s="56"/>
      <c r="H83" s="56"/>
      <c r="I83" s="51"/>
      <c r="J83" s="57"/>
      <c r="K83" s="79" t="s">
        <v>107</v>
      </c>
      <c r="L83" s="87"/>
      <c r="M83" s="87"/>
    </row>
    <row r="84" spans="2:14" ht="18" customHeight="1" x14ac:dyDescent="0.2">
      <c r="B84" s="17"/>
      <c r="C84" s="18"/>
      <c r="D84" s="18"/>
      <c r="E84" s="12"/>
      <c r="F84" s="13"/>
      <c r="G84" s="31"/>
      <c r="H84" s="31"/>
      <c r="I84" s="49"/>
      <c r="J84" s="52"/>
      <c r="K84" s="79" t="s">
        <v>106</v>
      </c>
      <c r="L84" s="88"/>
      <c r="M84" s="88"/>
    </row>
    <row r="85" spans="2:14" ht="18" customHeight="1" x14ac:dyDescent="0.2">
      <c r="B85" s="24"/>
      <c r="C85" s="13"/>
      <c r="D85" s="13"/>
      <c r="E85" s="20"/>
      <c r="F85" s="37"/>
      <c r="G85" s="119" t="s">
        <v>56</v>
      </c>
      <c r="H85" s="119"/>
      <c r="I85" s="15"/>
      <c r="J85" s="16"/>
      <c r="K85" s="70" t="s">
        <v>133</v>
      </c>
      <c r="L85" s="99"/>
      <c r="M85" s="89"/>
    </row>
    <row r="86" spans="2:14" ht="18" customHeight="1" x14ac:dyDescent="0.2">
      <c r="B86" s="120" t="s">
        <v>57</v>
      </c>
      <c r="C86" s="121"/>
      <c r="D86" s="121"/>
      <c r="E86" s="7"/>
      <c r="F86" s="7"/>
      <c r="G86" s="7"/>
      <c r="H86" s="7"/>
      <c r="I86" s="7"/>
      <c r="J86" s="7"/>
      <c r="K86" s="7"/>
      <c r="L86" s="7"/>
      <c r="M86" s="7"/>
      <c r="N86" s="17"/>
    </row>
    <row r="87" spans="2:14" ht="14.1" customHeight="1" x14ac:dyDescent="0.2">
      <c r="B87" s="58"/>
      <c r="C87" s="59" t="s">
        <v>58</v>
      </c>
      <c r="D87" s="60"/>
      <c r="E87" s="59"/>
      <c r="F87" s="59"/>
      <c r="G87" s="59"/>
      <c r="H87" s="59"/>
      <c r="I87" s="59"/>
      <c r="J87" s="59"/>
      <c r="K87" s="59"/>
      <c r="L87" s="59"/>
      <c r="M87" s="59"/>
      <c r="N87" s="61"/>
    </row>
    <row r="88" spans="2:14" ht="14.1" customHeight="1" x14ac:dyDescent="0.2">
      <c r="B88" s="58"/>
      <c r="C88" s="59" t="s">
        <v>59</v>
      </c>
      <c r="D88" s="60"/>
      <c r="E88" s="59"/>
      <c r="F88" s="59"/>
      <c r="G88" s="59"/>
      <c r="H88" s="59"/>
      <c r="I88" s="59"/>
      <c r="J88" s="59"/>
      <c r="K88" s="59"/>
      <c r="L88" s="59"/>
      <c r="M88" s="59"/>
      <c r="N88" s="61"/>
    </row>
    <row r="89" spans="2:14" ht="14.1" customHeight="1" x14ac:dyDescent="0.2">
      <c r="B89" s="58"/>
      <c r="C89" s="59" t="s">
        <v>60</v>
      </c>
      <c r="D89" s="60"/>
      <c r="E89" s="59"/>
      <c r="F89" s="59"/>
      <c r="G89" s="59"/>
      <c r="H89" s="59"/>
      <c r="I89" s="59"/>
      <c r="J89" s="59"/>
      <c r="K89" s="59"/>
      <c r="L89" s="59"/>
      <c r="M89" s="59"/>
      <c r="N89" s="61"/>
    </row>
    <row r="90" spans="2:14" ht="14.1" customHeight="1" x14ac:dyDescent="0.2">
      <c r="B90" s="58"/>
      <c r="C90" s="59" t="s">
        <v>86</v>
      </c>
      <c r="D90" s="60"/>
      <c r="E90" s="59"/>
      <c r="F90" s="59"/>
      <c r="G90" s="59"/>
      <c r="H90" s="59"/>
      <c r="I90" s="59"/>
      <c r="J90" s="59"/>
      <c r="K90" s="59"/>
      <c r="L90" s="59"/>
      <c r="M90" s="59"/>
      <c r="N90" s="61"/>
    </row>
    <row r="91" spans="2:14" ht="14.1" customHeight="1" x14ac:dyDescent="0.2">
      <c r="B91" s="58"/>
      <c r="C91" s="59" t="s">
        <v>108</v>
      </c>
      <c r="D91" s="60"/>
      <c r="E91" s="59"/>
      <c r="F91" s="59"/>
      <c r="G91" s="59"/>
      <c r="H91" s="59"/>
      <c r="I91" s="59"/>
      <c r="J91" s="59"/>
      <c r="K91" s="59"/>
      <c r="L91" s="59"/>
      <c r="M91" s="59"/>
      <c r="N91" s="61"/>
    </row>
    <row r="92" spans="2:14" ht="14.1" customHeight="1" x14ac:dyDescent="0.2">
      <c r="B92" s="61"/>
      <c r="C92" s="59" t="s">
        <v>85</v>
      </c>
      <c r="D92" s="59"/>
      <c r="E92" s="59"/>
      <c r="F92" s="59"/>
      <c r="G92" s="59"/>
      <c r="H92" s="59"/>
      <c r="I92" s="59"/>
      <c r="J92" s="59"/>
      <c r="K92" s="59"/>
      <c r="L92" s="59"/>
      <c r="M92" s="59"/>
      <c r="N92" s="61"/>
    </row>
    <row r="93" spans="2:14" ht="14.1" customHeight="1" x14ac:dyDescent="0.2">
      <c r="B93" s="61"/>
      <c r="C93" s="59" t="s">
        <v>84</v>
      </c>
      <c r="D93" s="59"/>
      <c r="E93" s="59"/>
      <c r="F93" s="59"/>
      <c r="G93" s="59"/>
      <c r="H93" s="59"/>
      <c r="I93" s="59"/>
      <c r="J93" s="59"/>
      <c r="K93" s="59"/>
      <c r="L93" s="59"/>
      <c r="M93" s="59"/>
      <c r="N93" s="61"/>
    </row>
    <row r="94" spans="2:14" ht="14.1" customHeight="1" x14ac:dyDescent="0.2">
      <c r="B94" s="61"/>
      <c r="C94" s="59" t="s">
        <v>81</v>
      </c>
      <c r="D94" s="59"/>
      <c r="E94" s="59"/>
      <c r="F94" s="59"/>
      <c r="G94" s="59"/>
      <c r="H94" s="59"/>
      <c r="I94" s="59"/>
      <c r="J94" s="59"/>
      <c r="K94" s="59"/>
      <c r="L94" s="59"/>
      <c r="M94" s="59"/>
      <c r="N94" s="61"/>
    </row>
    <row r="95" spans="2:14" ht="14.1" customHeight="1" x14ac:dyDescent="0.2">
      <c r="B95" s="61"/>
      <c r="C95" s="59" t="s">
        <v>82</v>
      </c>
      <c r="D95" s="59"/>
      <c r="E95" s="59"/>
      <c r="F95" s="59"/>
      <c r="G95" s="59"/>
      <c r="H95" s="59"/>
      <c r="I95" s="59"/>
      <c r="J95" s="59"/>
      <c r="K95" s="59"/>
      <c r="L95" s="59"/>
      <c r="M95" s="59"/>
      <c r="N95" s="61"/>
    </row>
    <row r="96" spans="2:14" ht="14.1" customHeight="1" x14ac:dyDescent="0.2">
      <c r="B96" s="61"/>
      <c r="C96" s="59" t="s">
        <v>109</v>
      </c>
      <c r="D96" s="59"/>
      <c r="E96" s="59"/>
      <c r="F96" s="59"/>
      <c r="G96" s="59"/>
      <c r="H96" s="59"/>
      <c r="I96" s="59"/>
      <c r="J96" s="59"/>
      <c r="K96" s="59"/>
      <c r="L96" s="59"/>
      <c r="M96" s="59"/>
      <c r="N96" s="61"/>
    </row>
    <row r="97" spans="2:14" ht="14.1" customHeight="1" x14ac:dyDescent="0.2">
      <c r="B97" s="61"/>
      <c r="C97" s="59" t="s">
        <v>87</v>
      </c>
      <c r="D97" s="59"/>
      <c r="E97" s="59"/>
      <c r="F97" s="59"/>
      <c r="G97" s="59"/>
      <c r="H97" s="59"/>
      <c r="I97" s="59"/>
      <c r="J97" s="59"/>
      <c r="K97" s="59"/>
      <c r="L97" s="59"/>
      <c r="M97" s="59"/>
      <c r="N97" s="61"/>
    </row>
    <row r="98" spans="2:14" ht="14.1" customHeight="1" x14ac:dyDescent="0.2">
      <c r="B98" s="61"/>
      <c r="C98" s="59" t="s">
        <v>88</v>
      </c>
      <c r="D98" s="59"/>
      <c r="E98" s="59"/>
      <c r="F98" s="59"/>
      <c r="G98" s="59"/>
      <c r="H98" s="59"/>
      <c r="I98" s="59"/>
      <c r="J98" s="59"/>
      <c r="K98" s="59"/>
      <c r="L98" s="59"/>
      <c r="M98" s="59"/>
      <c r="N98" s="61"/>
    </row>
    <row r="99" spans="2:14" ht="14.1" customHeight="1" x14ac:dyDescent="0.2">
      <c r="B99" s="61"/>
      <c r="C99" s="59" t="s">
        <v>89</v>
      </c>
      <c r="D99" s="59"/>
      <c r="E99" s="59"/>
      <c r="F99" s="59"/>
      <c r="G99" s="59"/>
      <c r="H99" s="59"/>
      <c r="I99" s="59"/>
      <c r="J99" s="59"/>
      <c r="K99" s="59"/>
      <c r="L99" s="59"/>
      <c r="M99" s="59"/>
      <c r="N99" s="61"/>
    </row>
    <row r="100" spans="2:14" ht="14.1" customHeight="1" x14ac:dyDescent="0.2">
      <c r="B100" s="61"/>
      <c r="C100" s="59" t="s">
        <v>90</v>
      </c>
      <c r="D100" s="59"/>
      <c r="E100" s="59"/>
      <c r="F100" s="59"/>
      <c r="G100" s="59"/>
      <c r="H100" s="59"/>
      <c r="I100" s="59"/>
      <c r="J100" s="59"/>
      <c r="K100" s="59"/>
      <c r="L100" s="59"/>
      <c r="M100" s="59"/>
      <c r="N100" s="61"/>
    </row>
    <row r="101" spans="2:14" ht="18" customHeight="1" x14ac:dyDescent="0.2">
      <c r="B101" s="61"/>
      <c r="C101" s="59" t="s">
        <v>110</v>
      </c>
      <c r="D101" s="59"/>
      <c r="E101" s="59"/>
      <c r="F101" s="59"/>
      <c r="G101" s="59"/>
      <c r="H101" s="59"/>
      <c r="I101" s="59"/>
      <c r="J101" s="59"/>
      <c r="K101" s="59"/>
      <c r="L101" s="59"/>
      <c r="M101" s="59"/>
      <c r="N101" s="61"/>
    </row>
    <row r="102" spans="2:14" x14ac:dyDescent="0.2">
      <c r="B102" s="61"/>
      <c r="C102" s="59" t="s">
        <v>111</v>
      </c>
      <c r="D102" s="59"/>
      <c r="E102" s="59"/>
      <c r="F102" s="59"/>
      <c r="G102" s="59"/>
      <c r="H102" s="59"/>
      <c r="I102" s="59"/>
      <c r="J102" s="59"/>
      <c r="K102" s="59"/>
      <c r="L102" s="59"/>
      <c r="M102" s="59"/>
      <c r="N102" s="61"/>
    </row>
    <row r="103" spans="2:14" x14ac:dyDescent="0.2">
      <c r="B103" s="61"/>
      <c r="C103" s="59" t="s">
        <v>91</v>
      </c>
      <c r="D103" s="59"/>
      <c r="E103" s="59"/>
      <c r="F103" s="59"/>
      <c r="G103" s="59"/>
      <c r="H103" s="59"/>
      <c r="I103" s="59"/>
      <c r="J103" s="59"/>
      <c r="K103" s="59"/>
      <c r="L103" s="59"/>
      <c r="M103" s="59"/>
      <c r="N103" s="61"/>
    </row>
    <row r="104" spans="2:14" ht="14.1" customHeight="1" x14ac:dyDescent="0.2">
      <c r="B104" s="61"/>
      <c r="C104" s="59" t="s">
        <v>83</v>
      </c>
      <c r="D104" s="59"/>
      <c r="E104" s="59"/>
      <c r="F104" s="59"/>
      <c r="G104" s="59"/>
      <c r="H104" s="59"/>
      <c r="I104" s="59"/>
      <c r="J104" s="59"/>
      <c r="K104" s="59"/>
      <c r="L104" s="59"/>
      <c r="M104" s="59"/>
      <c r="N104" s="61"/>
    </row>
    <row r="105" spans="2:14" x14ac:dyDescent="0.2">
      <c r="B105" s="96"/>
      <c r="C105" s="59" t="s">
        <v>92</v>
      </c>
      <c r="N105" s="96"/>
    </row>
    <row r="106" spans="2:14" x14ac:dyDescent="0.2">
      <c r="B106" s="61"/>
      <c r="C106" s="59" t="s">
        <v>69</v>
      </c>
      <c r="D106" s="59"/>
      <c r="E106" s="59"/>
      <c r="F106" s="59"/>
      <c r="G106" s="59"/>
      <c r="H106" s="59"/>
      <c r="I106" s="59"/>
      <c r="J106" s="59"/>
      <c r="K106" s="59"/>
      <c r="L106" s="59"/>
      <c r="M106" s="59"/>
      <c r="N106" s="61"/>
    </row>
    <row r="107" spans="2:14" x14ac:dyDescent="0.2">
      <c r="B107" s="61"/>
      <c r="C107" s="59" t="s">
        <v>61</v>
      </c>
      <c r="D107" s="59"/>
      <c r="E107" s="59"/>
      <c r="F107" s="59"/>
      <c r="G107" s="59"/>
      <c r="H107" s="59"/>
      <c r="I107" s="59"/>
      <c r="J107" s="59"/>
      <c r="K107" s="59"/>
      <c r="L107" s="59"/>
      <c r="M107" s="59"/>
      <c r="N107" s="61"/>
    </row>
    <row r="108" spans="2:14" x14ac:dyDescent="0.2">
      <c r="B108" s="96"/>
      <c r="C108" s="59" t="s">
        <v>93</v>
      </c>
      <c r="N108" s="96"/>
    </row>
    <row r="109" spans="2:14" x14ac:dyDescent="0.2">
      <c r="B109" s="96"/>
      <c r="C109" s="59" t="s">
        <v>120</v>
      </c>
      <c r="N109" s="96"/>
    </row>
    <row r="110" spans="2:14" ht="13.8" thickBot="1" x14ac:dyDescent="0.25">
      <c r="B110" s="97"/>
      <c r="C110" s="80" t="s">
        <v>94</v>
      </c>
      <c r="D110" s="98"/>
      <c r="E110" s="98"/>
      <c r="F110" s="98"/>
      <c r="G110" s="98"/>
      <c r="H110" s="98"/>
      <c r="I110" s="98"/>
      <c r="J110" s="98"/>
      <c r="K110" s="98"/>
      <c r="L110" s="98"/>
      <c r="M110" s="98"/>
      <c r="N110" s="96"/>
    </row>
  </sheetData>
  <mergeCells count="27">
    <mergeCell ref="D9:F9"/>
    <mergeCell ref="D4:G4"/>
    <mergeCell ref="D5:G5"/>
    <mergeCell ref="D6:G6"/>
    <mergeCell ref="D7:F7"/>
    <mergeCell ref="D8:F8"/>
    <mergeCell ref="G73:H73"/>
    <mergeCell ref="G10:H10"/>
    <mergeCell ref="C57:D57"/>
    <mergeCell ref="D64:G64"/>
    <mergeCell ref="D65:G65"/>
    <mergeCell ref="B66:I66"/>
    <mergeCell ref="B67:D67"/>
    <mergeCell ref="G67:H67"/>
    <mergeCell ref="G68:H68"/>
    <mergeCell ref="G69:H69"/>
    <mergeCell ref="G70:H70"/>
    <mergeCell ref="G71:H71"/>
    <mergeCell ref="G72:H72"/>
    <mergeCell ref="G85:H85"/>
    <mergeCell ref="B86:D86"/>
    <mergeCell ref="G74:H74"/>
    <mergeCell ref="G75:H75"/>
    <mergeCell ref="B76:D76"/>
    <mergeCell ref="G76:H76"/>
    <mergeCell ref="G78:H78"/>
    <mergeCell ref="G81:H81"/>
  </mergeCells>
  <phoneticPr fontId="23"/>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B1:R121"/>
  <sheetViews>
    <sheetView view="pageBreakPreview" zoomScale="75" zoomScaleNormal="75" zoomScaleSheetLayoutView="75" workbookViewId="0">
      <pane ySplit="10" topLeftCell="A11" activePane="bottomLeft" state="frozen"/>
      <selection activeCell="A11" sqref="A11"/>
      <selection pane="bottomLeft" activeCell="A11" sqref="A1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200</v>
      </c>
      <c r="L5" s="105" t="str">
        <f>K5</f>
        <v>2022.7.13</v>
      </c>
      <c r="M5" s="106" t="str">
        <f>K5</f>
        <v>2022.7.13</v>
      </c>
    </row>
    <row r="6" spans="2:18" ht="18" customHeight="1" x14ac:dyDescent="0.2">
      <c r="B6" s="4"/>
      <c r="C6" s="37"/>
      <c r="D6" s="119" t="s">
        <v>3</v>
      </c>
      <c r="E6" s="119"/>
      <c r="F6" s="119"/>
      <c r="G6" s="119"/>
      <c r="H6" s="37"/>
      <c r="I6" s="37"/>
      <c r="J6" s="5"/>
      <c r="K6" s="100">
        <v>0.51944444444444449</v>
      </c>
      <c r="L6" s="101">
        <v>0.56180555555555556</v>
      </c>
      <c r="M6" s="102">
        <v>0.48472222222222222</v>
      </c>
    </row>
    <row r="7" spans="2:18" ht="18" customHeight="1" x14ac:dyDescent="0.2">
      <c r="B7" s="4"/>
      <c r="C7" s="37"/>
      <c r="D7" s="119" t="s">
        <v>4</v>
      </c>
      <c r="E7" s="135"/>
      <c r="F7" s="135"/>
      <c r="G7" s="25" t="s">
        <v>5</v>
      </c>
      <c r="H7" s="37"/>
      <c r="I7" s="37"/>
      <c r="J7" s="5"/>
      <c r="K7" s="103" t="s">
        <v>229</v>
      </c>
      <c r="L7" s="103" t="s">
        <v>230</v>
      </c>
      <c r="M7" s="104" t="s">
        <v>231</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95" customHeight="1" x14ac:dyDescent="0.2">
      <c r="B11" s="30">
        <v>1</v>
      </c>
      <c r="C11" s="32" t="s">
        <v>62</v>
      </c>
      <c r="D11" s="32" t="s">
        <v>13</v>
      </c>
      <c r="E11" s="37"/>
      <c r="F11" s="37" t="s">
        <v>137</v>
      </c>
      <c r="G11" s="37"/>
      <c r="H11" s="37"/>
      <c r="I11" s="37"/>
      <c r="J11" s="37"/>
      <c r="K11" s="62" t="s">
        <v>123</v>
      </c>
      <c r="L11" s="62"/>
      <c r="M11" s="63"/>
      <c r="O11" t="s">
        <v>14</v>
      </c>
      <c r="P11">
        <f t="shared" ref="P11:R22" si="0">IF(K11="＋",0,IF(K11="(＋)",0,ABS(K11)))</f>
        <v>0</v>
      </c>
      <c r="Q11">
        <f t="shared" si="0"/>
        <v>0</v>
      </c>
      <c r="R11">
        <f t="shared" si="0"/>
        <v>0</v>
      </c>
    </row>
    <row r="12" spans="2:18" ht="13.95" customHeight="1" x14ac:dyDescent="0.2">
      <c r="B12" s="30">
        <f>B11+1</f>
        <v>2</v>
      </c>
      <c r="C12" s="35"/>
      <c r="D12" s="33"/>
      <c r="E12" s="37"/>
      <c r="F12" s="37" t="s">
        <v>174</v>
      </c>
      <c r="G12" s="37"/>
      <c r="H12" s="37"/>
      <c r="I12" s="37"/>
      <c r="J12" s="37"/>
      <c r="K12" s="62" t="s">
        <v>201</v>
      </c>
      <c r="L12" s="62" t="s">
        <v>202</v>
      </c>
      <c r="M12" s="63" t="s">
        <v>203</v>
      </c>
      <c r="O12" t="s">
        <v>14</v>
      </c>
      <c r="P12">
        <f t="shared" si="0"/>
        <v>80</v>
      </c>
      <c r="Q12">
        <f t="shared" si="0"/>
        <v>100</v>
      </c>
      <c r="R12">
        <f t="shared" si="0"/>
        <v>160</v>
      </c>
    </row>
    <row r="13" spans="2:18" ht="13.95" customHeight="1" x14ac:dyDescent="0.2">
      <c r="B13" s="30">
        <f t="shared" ref="B13:B70" si="1">B12+1</f>
        <v>3</v>
      </c>
      <c r="C13" s="35"/>
      <c r="D13" s="33"/>
      <c r="E13" s="37"/>
      <c r="F13" s="37" t="s">
        <v>204</v>
      </c>
      <c r="G13" s="37"/>
      <c r="H13" s="37"/>
      <c r="I13" s="37"/>
      <c r="J13" s="37"/>
      <c r="K13" s="62" t="s">
        <v>205</v>
      </c>
      <c r="L13" s="62" t="s">
        <v>173</v>
      </c>
      <c r="M13" s="63" t="s">
        <v>206</v>
      </c>
      <c r="O13" t="s">
        <v>14</v>
      </c>
      <c r="P13">
        <f t="shared" si="0"/>
        <v>25</v>
      </c>
      <c r="Q13">
        <f t="shared" si="0"/>
        <v>45</v>
      </c>
      <c r="R13">
        <f t="shared" si="0"/>
        <v>85</v>
      </c>
    </row>
    <row r="14" spans="2:18" ht="13.5" customHeight="1" x14ac:dyDescent="0.2">
      <c r="B14" s="30">
        <f t="shared" si="1"/>
        <v>4</v>
      </c>
      <c r="C14" s="35"/>
      <c r="D14" s="33"/>
      <c r="E14" s="37"/>
      <c r="F14" s="37" t="s">
        <v>176</v>
      </c>
      <c r="G14" s="37"/>
      <c r="H14" s="37"/>
      <c r="I14" s="37"/>
      <c r="J14" s="37"/>
      <c r="K14" s="62" t="s">
        <v>123</v>
      </c>
      <c r="L14" s="117" t="s">
        <v>123</v>
      </c>
      <c r="M14" s="63" t="s">
        <v>175</v>
      </c>
      <c r="O14" s="95" t="s">
        <v>178</v>
      </c>
      <c r="P14">
        <f t="shared" si="0"/>
        <v>0</v>
      </c>
      <c r="Q14">
        <f t="shared" si="0"/>
        <v>0</v>
      </c>
      <c r="R14">
        <f t="shared" si="0"/>
        <v>20</v>
      </c>
    </row>
    <row r="15" spans="2:18" ht="13.5" customHeight="1" x14ac:dyDescent="0.2">
      <c r="B15" s="30">
        <f t="shared" si="1"/>
        <v>5</v>
      </c>
      <c r="C15" s="35"/>
      <c r="D15" s="33"/>
      <c r="E15" s="37"/>
      <c r="F15" s="37" t="s">
        <v>179</v>
      </c>
      <c r="G15" s="37"/>
      <c r="H15" s="37"/>
      <c r="I15" s="37"/>
      <c r="J15" s="37"/>
      <c r="K15" s="62" t="s">
        <v>207</v>
      </c>
      <c r="L15" s="117" t="s">
        <v>208</v>
      </c>
      <c r="M15" s="63" t="s">
        <v>209</v>
      </c>
      <c r="O15" t="s">
        <v>14</v>
      </c>
      <c r="P15">
        <f>IF(K15="＋",0,IF(K15="(＋)",0,ABS(K15)))</f>
        <v>56400</v>
      </c>
      <c r="Q15">
        <f t="shared" si="0"/>
        <v>159000</v>
      </c>
      <c r="R15">
        <f t="shared" si="0"/>
        <v>117000</v>
      </c>
    </row>
    <row r="16" spans="2:18" ht="13.95" customHeight="1" x14ac:dyDescent="0.2">
      <c r="B16" s="30">
        <f t="shared" si="1"/>
        <v>6</v>
      </c>
      <c r="C16" s="35"/>
      <c r="D16" s="33"/>
      <c r="E16" s="37"/>
      <c r="F16" s="37" t="s">
        <v>183</v>
      </c>
      <c r="G16" s="37"/>
      <c r="H16" s="37"/>
      <c r="I16" s="37"/>
      <c r="J16" s="37"/>
      <c r="K16" s="62"/>
      <c r="L16" s="117" t="s">
        <v>124</v>
      </c>
      <c r="M16" s="63"/>
      <c r="O16" s="95" t="s">
        <v>178</v>
      </c>
      <c r="P16">
        <f t="shared" si="0"/>
        <v>0</v>
      </c>
      <c r="Q16">
        <f t="shared" si="0"/>
        <v>0</v>
      </c>
      <c r="R16">
        <f t="shared" si="0"/>
        <v>0</v>
      </c>
    </row>
    <row r="17" spans="2:18" ht="13.95" customHeight="1" x14ac:dyDescent="0.2">
      <c r="B17" s="30">
        <f t="shared" si="1"/>
        <v>7</v>
      </c>
      <c r="C17" s="35"/>
      <c r="D17" s="33"/>
      <c r="E17" s="37"/>
      <c r="F17" s="37" t="s">
        <v>210</v>
      </c>
      <c r="G17" s="37"/>
      <c r="H17" s="37"/>
      <c r="I17" s="37"/>
      <c r="J17" s="37"/>
      <c r="K17" s="62" t="s">
        <v>211</v>
      </c>
      <c r="L17" s="62" t="s">
        <v>205</v>
      </c>
      <c r="M17" s="63" t="s">
        <v>212</v>
      </c>
      <c r="O17" s="116" t="s">
        <v>140</v>
      </c>
      <c r="P17">
        <f t="shared" si="0"/>
        <v>10</v>
      </c>
      <c r="Q17">
        <f t="shared" si="0"/>
        <v>25</v>
      </c>
      <c r="R17">
        <f t="shared" si="0"/>
        <v>15</v>
      </c>
    </row>
    <row r="18" spans="2:18" ht="13.95" customHeight="1" x14ac:dyDescent="0.2">
      <c r="B18" s="30">
        <f t="shared" si="1"/>
        <v>8</v>
      </c>
      <c r="C18" s="35"/>
      <c r="D18" s="33"/>
      <c r="E18" s="37"/>
      <c r="F18" s="37" t="s">
        <v>213</v>
      </c>
      <c r="G18" s="37"/>
      <c r="H18" s="37"/>
      <c r="I18" s="37"/>
      <c r="J18" s="37"/>
      <c r="K18" s="62" t="s">
        <v>211</v>
      </c>
      <c r="L18" s="117" t="s">
        <v>138</v>
      </c>
      <c r="M18" s="63"/>
      <c r="O18" s="116"/>
      <c r="P18">
        <f>IF(K18="＋",0,IF(K18="(＋)",0,ABS(K18)))</f>
        <v>10</v>
      </c>
      <c r="Q18">
        <f t="shared" si="0"/>
        <v>5</v>
      </c>
      <c r="R18">
        <f t="shared" si="0"/>
        <v>0</v>
      </c>
    </row>
    <row r="19" spans="2:18" ht="13.5" customHeight="1" x14ac:dyDescent="0.2">
      <c r="B19" s="30">
        <f t="shared" si="1"/>
        <v>9</v>
      </c>
      <c r="C19" s="35"/>
      <c r="D19" s="33"/>
      <c r="E19" s="37"/>
      <c r="F19" s="37" t="s">
        <v>214</v>
      </c>
      <c r="G19" s="37"/>
      <c r="H19" s="37"/>
      <c r="I19" s="37"/>
      <c r="J19" s="37"/>
      <c r="K19" s="62" t="s">
        <v>138</v>
      </c>
      <c r="L19" s="117" t="s">
        <v>123</v>
      </c>
      <c r="M19" s="63" t="s">
        <v>205</v>
      </c>
      <c r="O19" s="116" t="s">
        <v>140</v>
      </c>
      <c r="P19">
        <f t="shared" si="0"/>
        <v>5</v>
      </c>
      <c r="Q19">
        <f t="shared" si="0"/>
        <v>0</v>
      </c>
      <c r="R19">
        <f t="shared" si="0"/>
        <v>25</v>
      </c>
    </row>
    <row r="20" spans="2:18" ht="13.5" customHeight="1" x14ac:dyDescent="0.2">
      <c r="B20" s="30">
        <f t="shared" si="1"/>
        <v>10</v>
      </c>
      <c r="C20" s="35"/>
      <c r="D20" s="33"/>
      <c r="E20" s="37"/>
      <c r="F20" s="37" t="s">
        <v>141</v>
      </c>
      <c r="G20" s="37"/>
      <c r="H20" s="37"/>
      <c r="I20" s="37"/>
      <c r="J20" s="37"/>
      <c r="K20" s="62" t="s">
        <v>215</v>
      </c>
      <c r="L20" s="62" t="s">
        <v>216</v>
      </c>
      <c r="M20" s="63" t="s">
        <v>217</v>
      </c>
      <c r="O20" t="s">
        <v>14</v>
      </c>
      <c r="P20">
        <f t="shared" si="0"/>
        <v>60</v>
      </c>
      <c r="Q20">
        <f t="shared" si="0"/>
        <v>30</v>
      </c>
      <c r="R20">
        <f t="shared" si="0"/>
        <v>150</v>
      </c>
    </row>
    <row r="21" spans="2:18" ht="13.5" customHeight="1" x14ac:dyDescent="0.2">
      <c r="B21" s="30">
        <f t="shared" si="1"/>
        <v>11</v>
      </c>
      <c r="C21" s="35"/>
      <c r="D21" s="33"/>
      <c r="E21" s="37"/>
      <c r="F21" s="37" t="s">
        <v>95</v>
      </c>
      <c r="G21" s="37"/>
      <c r="H21" s="37"/>
      <c r="I21" s="37"/>
      <c r="J21" s="37"/>
      <c r="K21" s="62" t="s">
        <v>138</v>
      </c>
      <c r="L21" s="62" t="s">
        <v>123</v>
      </c>
      <c r="M21" s="63"/>
      <c r="O21" t="s">
        <v>14</v>
      </c>
      <c r="P21">
        <f t="shared" si="0"/>
        <v>5</v>
      </c>
      <c r="Q21">
        <f t="shared" si="0"/>
        <v>0</v>
      </c>
      <c r="R21">
        <f t="shared" si="0"/>
        <v>0</v>
      </c>
    </row>
    <row r="22" spans="2:18" ht="13.95" customHeight="1" x14ac:dyDescent="0.2">
      <c r="B22" s="30">
        <f t="shared" si="1"/>
        <v>12</v>
      </c>
      <c r="C22" s="35"/>
      <c r="D22" s="33"/>
      <c r="E22" s="37"/>
      <c r="F22" s="37" t="s">
        <v>218</v>
      </c>
      <c r="G22" s="37"/>
      <c r="H22" s="37"/>
      <c r="I22" s="37"/>
      <c r="J22" s="37"/>
      <c r="K22" s="62" t="s">
        <v>138</v>
      </c>
      <c r="L22" s="62"/>
      <c r="M22" s="63" t="s">
        <v>175</v>
      </c>
      <c r="O22" t="s">
        <v>14</v>
      </c>
      <c r="P22">
        <f t="shared" si="0"/>
        <v>5</v>
      </c>
      <c r="Q22">
        <f t="shared" si="0"/>
        <v>0</v>
      </c>
      <c r="R22">
        <f t="shared" si="0"/>
        <v>20</v>
      </c>
    </row>
    <row r="23" spans="2:18" ht="13.5" customHeight="1" x14ac:dyDescent="0.2">
      <c r="B23" s="30">
        <f t="shared" si="1"/>
        <v>13</v>
      </c>
      <c r="C23" s="32" t="s">
        <v>21</v>
      </c>
      <c r="D23" s="32" t="s">
        <v>22</v>
      </c>
      <c r="E23" s="37"/>
      <c r="F23" s="37" t="s">
        <v>96</v>
      </c>
      <c r="G23" s="37"/>
      <c r="H23" s="37"/>
      <c r="I23" s="37"/>
      <c r="J23" s="37"/>
      <c r="K23" s="64">
        <v>120</v>
      </c>
      <c r="L23" s="69">
        <v>100</v>
      </c>
      <c r="M23" s="65">
        <v>850</v>
      </c>
    </row>
    <row r="24" spans="2:18" ht="13.5" customHeight="1" x14ac:dyDescent="0.2">
      <c r="B24" s="30">
        <f t="shared" si="1"/>
        <v>14</v>
      </c>
      <c r="C24" s="32" t="s">
        <v>23</v>
      </c>
      <c r="D24" s="32" t="s">
        <v>24</v>
      </c>
      <c r="E24" s="37"/>
      <c r="F24" s="37" t="s">
        <v>142</v>
      </c>
      <c r="G24" s="37"/>
      <c r="H24" s="37"/>
      <c r="I24" s="37"/>
      <c r="J24" s="37"/>
      <c r="K24" s="64">
        <v>16</v>
      </c>
      <c r="L24" s="69">
        <v>104</v>
      </c>
      <c r="M24" s="65">
        <v>279</v>
      </c>
    </row>
    <row r="25" spans="2:18" ht="13.95" customHeight="1" x14ac:dyDescent="0.2">
      <c r="B25" s="30">
        <f t="shared" si="1"/>
        <v>15</v>
      </c>
      <c r="C25" s="33"/>
      <c r="D25" s="33"/>
      <c r="E25" s="37"/>
      <c r="F25" s="37" t="s">
        <v>114</v>
      </c>
      <c r="G25" s="37"/>
      <c r="H25" s="37"/>
      <c r="I25" s="37"/>
      <c r="J25" s="37"/>
      <c r="K25" s="64">
        <v>10</v>
      </c>
      <c r="L25" s="64"/>
      <c r="M25" s="65">
        <v>5</v>
      </c>
    </row>
    <row r="26" spans="2:18" ht="13.5" customHeight="1" x14ac:dyDescent="0.2">
      <c r="B26" s="30">
        <f t="shared" si="1"/>
        <v>16</v>
      </c>
      <c r="C26" s="32" t="s">
        <v>63</v>
      </c>
      <c r="D26" s="32" t="s">
        <v>15</v>
      </c>
      <c r="E26" s="37"/>
      <c r="F26" s="37" t="s">
        <v>219</v>
      </c>
      <c r="G26" s="37"/>
      <c r="H26" s="37"/>
      <c r="I26" s="37"/>
      <c r="J26" s="37"/>
      <c r="K26" s="64" t="s">
        <v>124</v>
      </c>
      <c r="L26" s="69"/>
      <c r="M26" s="65"/>
    </row>
    <row r="27" spans="2:18" ht="13.95" customHeight="1" x14ac:dyDescent="0.2">
      <c r="B27" s="30">
        <f t="shared" si="1"/>
        <v>17</v>
      </c>
      <c r="C27" s="33"/>
      <c r="D27" s="33"/>
      <c r="E27" s="37"/>
      <c r="F27" s="37" t="s">
        <v>125</v>
      </c>
      <c r="G27" s="37"/>
      <c r="H27" s="37"/>
      <c r="I27" s="37"/>
      <c r="J27" s="37"/>
      <c r="K27" s="64"/>
      <c r="L27" s="64"/>
      <c r="M27" s="65">
        <v>20</v>
      </c>
    </row>
    <row r="28" spans="2:18" ht="13.95" customHeight="1" x14ac:dyDescent="0.2">
      <c r="B28" s="30">
        <f t="shared" si="1"/>
        <v>18</v>
      </c>
      <c r="C28" s="33"/>
      <c r="D28" s="32" t="s">
        <v>16</v>
      </c>
      <c r="E28" s="37"/>
      <c r="F28" s="37" t="s">
        <v>148</v>
      </c>
      <c r="G28" s="37"/>
      <c r="H28" s="37"/>
      <c r="I28" s="37"/>
      <c r="J28" s="37"/>
      <c r="K28" s="64" t="s">
        <v>124</v>
      </c>
      <c r="L28" s="69" t="s">
        <v>124</v>
      </c>
      <c r="M28" s="65" t="s">
        <v>124</v>
      </c>
    </row>
    <row r="29" spans="2:18" ht="13.95" customHeight="1" x14ac:dyDescent="0.2">
      <c r="B29" s="30">
        <f t="shared" si="1"/>
        <v>19</v>
      </c>
      <c r="C29" s="33"/>
      <c r="D29" s="33"/>
      <c r="E29" s="37"/>
      <c r="F29" s="37" t="s">
        <v>150</v>
      </c>
      <c r="G29" s="37"/>
      <c r="H29" s="37"/>
      <c r="I29" s="37"/>
      <c r="J29" s="37"/>
      <c r="K29" s="64" t="s">
        <v>124</v>
      </c>
      <c r="L29" s="64"/>
      <c r="M29" s="65" t="s">
        <v>124</v>
      </c>
    </row>
    <row r="30" spans="2:18" ht="13.95" customHeight="1" x14ac:dyDescent="0.2">
      <c r="B30" s="30">
        <f t="shared" si="1"/>
        <v>20</v>
      </c>
      <c r="C30" s="33"/>
      <c r="D30" s="33"/>
      <c r="E30" s="37"/>
      <c r="F30" s="37" t="s">
        <v>184</v>
      </c>
      <c r="G30" s="37"/>
      <c r="H30" s="37"/>
      <c r="I30" s="37"/>
      <c r="J30" s="37"/>
      <c r="K30" s="64"/>
      <c r="L30" s="69">
        <v>22</v>
      </c>
      <c r="M30" s="65"/>
    </row>
    <row r="31" spans="2:18" ht="13.95" customHeight="1" x14ac:dyDescent="0.2">
      <c r="B31" s="30">
        <f t="shared" si="1"/>
        <v>21</v>
      </c>
      <c r="C31" s="33"/>
      <c r="D31" s="33"/>
      <c r="E31" s="37"/>
      <c r="F31" s="37" t="s">
        <v>220</v>
      </c>
      <c r="G31" s="37"/>
      <c r="H31" s="37"/>
      <c r="I31" s="37"/>
      <c r="J31" s="37"/>
      <c r="K31" s="64">
        <v>30</v>
      </c>
      <c r="L31" s="69">
        <v>30</v>
      </c>
      <c r="M31" s="65"/>
    </row>
    <row r="32" spans="2:18" ht="13.95" customHeight="1" x14ac:dyDescent="0.2">
      <c r="B32" s="30">
        <f t="shared" si="1"/>
        <v>22</v>
      </c>
      <c r="C32" s="33"/>
      <c r="D32" s="33"/>
      <c r="E32" s="37"/>
      <c r="F32" s="37" t="s">
        <v>17</v>
      </c>
      <c r="G32" s="37"/>
      <c r="H32" s="37"/>
      <c r="I32" s="37"/>
      <c r="J32" s="37"/>
      <c r="K32" s="64" t="s">
        <v>124</v>
      </c>
      <c r="L32" s="69"/>
      <c r="M32" s="65">
        <v>15</v>
      </c>
    </row>
    <row r="33" spans="2:17" ht="13.95" customHeight="1" x14ac:dyDescent="0.2">
      <c r="B33" s="30">
        <f t="shared" si="1"/>
        <v>23</v>
      </c>
      <c r="C33" s="33"/>
      <c r="D33" s="33"/>
      <c r="E33" s="37"/>
      <c r="F33" s="37" t="s">
        <v>221</v>
      </c>
      <c r="G33" s="37"/>
      <c r="H33" s="37"/>
      <c r="I33" s="37"/>
      <c r="J33" s="37"/>
      <c r="K33" s="64"/>
      <c r="L33" s="64"/>
      <c r="M33" s="65" t="s">
        <v>124</v>
      </c>
    </row>
    <row r="34" spans="2:17" ht="13.95" customHeight="1" x14ac:dyDescent="0.2">
      <c r="B34" s="30">
        <f t="shared" si="1"/>
        <v>24</v>
      </c>
      <c r="C34" s="33"/>
      <c r="D34" s="33"/>
      <c r="E34" s="37"/>
      <c r="F34" s="37" t="s">
        <v>222</v>
      </c>
      <c r="G34" s="37"/>
      <c r="H34" s="37"/>
      <c r="I34" s="37"/>
      <c r="J34" s="37"/>
      <c r="K34" s="64"/>
      <c r="L34" s="69"/>
      <c r="M34" s="65">
        <v>5</v>
      </c>
    </row>
    <row r="35" spans="2:17" ht="13.95" customHeight="1" x14ac:dyDescent="0.2">
      <c r="B35" s="30">
        <f t="shared" si="1"/>
        <v>25</v>
      </c>
      <c r="C35" s="33"/>
      <c r="D35" s="33"/>
      <c r="E35" s="37"/>
      <c r="F35" s="37" t="s">
        <v>101</v>
      </c>
      <c r="G35" s="37"/>
      <c r="H35" s="37"/>
      <c r="I35" s="37"/>
      <c r="J35" s="37"/>
      <c r="K35" s="64" t="s">
        <v>124</v>
      </c>
      <c r="L35" s="69" t="s">
        <v>124</v>
      </c>
      <c r="M35" s="65" t="s">
        <v>124</v>
      </c>
    </row>
    <row r="36" spans="2:17" ht="13.5" customHeight="1" x14ac:dyDescent="0.2">
      <c r="B36" s="30">
        <f t="shared" si="1"/>
        <v>26</v>
      </c>
      <c r="C36" s="33"/>
      <c r="D36" s="33"/>
      <c r="E36" s="37"/>
      <c r="F36" s="37" t="s">
        <v>185</v>
      </c>
      <c r="G36" s="37"/>
      <c r="H36" s="37"/>
      <c r="I36" s="37"/>
      <c r="J36" s="37"/>
      <c r="K36" s="64">
        <v>15</v>
      </c>
      <c r="L36" s="64">
        <v>50</v>
      </c>
      <c r="M36" s="65">
        <v>20</v>
      </c>
    </row>
    <row r="37" spans="2:17" ht="13.95" customHeight="1" x14ac:dyDescent="0.2">
      <c r="B37" s="30">
        <f t="shared" si="1"/>
        <v>27</v>
      </c>
      <c r="C37" s="33"/>
      <c r="D37" s="33"/>
      <c r="E37" s="37"/>
      <c r="F37" s="37" t="s">
        <v>20</v>
      </c>
      <c r="G37" s="37"/>
      <c r="H37" s="37"/>
      <c r="I37" s="37"/>
      <c r="J37" s="37"/>
      <c r="K37" s="64"/>
      <c r="L37" s="69" t="s">
        <v>124</v>
      </c>
      <c r="M37" s="65"/>
    </row>
    <row r="38" spans="2:17" ht="13.5" customHeight="1" x14ac:dyDescent="0.2">
      <c r="B38" s="30">
        <f t="shared" si="1"/>
        <v>28</v>
      </c>
      <c r="C38" s="32" t="s">
        <v>68</v>
      </c>
      <c r="D38" s="32" t="s">
        <v>65</v>
      </c>
      <c r="E38" s="37"/>
      <c r="F38" s="37" t="s">
        <v>223</v>
      </c>
      <c r="G38" s="37"/>
      <c r="H38" s="37"/>
      <c r="I38" s="37"/>
      <c r="J38" s="37"/>
      <c r="K38" s="64"/>
      <c r="L38" s="69"/>
      <c r="M38" s="65" t="s">
        <v>124</v>
      </c>
    </row>
    <row r="39" spans="2:17" ht="13.95" customHeight="1" x14ac:dyDescent="0.2">
      <c r="B39" s="30">
        <f t="shared" si="1"/>
        <v>29</v>
      </c>
      <c r="C39" s="33"/>
      <c r="D39" s="33"/>
      <c r="E39" s="37"/>
      <c r="F39" s="37" t="s">
        <v>121</v>
      </c>
      <c r="G39" s="37"/>
      <c r="H39" s="37"/>
      <c r="I39" s="37"/>
      <c r="J39" s="37"/>
      <c r="K39" s="64">
        <v>15</v>
      </c>
      <c r="L39" s="64">
        <v>15</v>
      </c>
      <c r="M39" s="65">
        <v>85</v>
      </c>
      <c r="O39">
        <f>COUNTA(K38:K39)</f>
        <v>1</v>
      </c>
      <c r="P39">
        <f>COUNTA(L38:L39)</f>
        <v>1</v>
      </c>
      <c r="Q39">
        <f>COUNTA(M38:M39)</f>
        <v>2</v>
      </c>
    </row>
    <row r="40" spans="2:17" ht="13.95" customHeight="1" x14ac:dyDescent="0.2">
      <c r="B40" s="30">
        <f t="shared" si="1"/>
        <v>30</v>
      </c>
      <c r="C40" s="32" t="s">
        <v>66</v>
      </c>
      <c r="D40" s="32" t="s">
        <v>25</v>
      </c>
      <c r="E40" s="37"/>
      <c r="F40" s="37" t="s">
        <v>151</v>
      </c>
      <c r="G40" s="37"/>
      <c r="H40" s="37"/>
      <c r="I40" s="37"/>
      <c r="J40" s="37"/>
      <c r="K40" s="64">
        <v>40</v>
      </c>
      <c r="L40" s="64" t="s">
        <v>124</v>
      </c>
      <c r="M40" s="65">
        <v>140</v>
      </c>
    </row>
    <row r="41" spans="2:17" ht="13.5" customHeight="1" x14ac:dyDescent="0.2">
      <c r="B41" s="30">
        <f t="shared" si="1"/>
        <v>31</v>
      </c>
      <c r="C41" s="33"/>
      <c r="D41" s="33"/>
      <c r="E41" s="37"/>
      <c r="F41" s="37" t="s">
        <v>187</v>
      </c>
      <c r="G41" s="37"/>
      <c r="H41" s="37"/>
      <c r="I41" s="37"/>
      <c r="J41" s="37"/>
      <c r="K41" s="64" t="s">
        <v>124</v>
      </c>
      <c r="L41" s="69">
        <v>5</v>
      </c>
      <c r="M41" s="65">
        <v>50</v>
      </c>
    </row>
    <row r="42" spans="2:17" ht="13.95" customHeight="1" x14ac:dyDescent="0.2">
      <c r="B42" s="30">
        <f t="shared" si="1"/>
        <v>32</v>
      </c>
      <c r="C42" s="33"/>
      <c r="D42" s="33"/>
      <c r="E42" s="37"/>
      <c r="F42" s="37" t="s">
        <v>117</v>
      </c>
      <c r="G42" s="37"/>
      <c r="H42" s="37"/>
      <c r="I42" s="37"/>
      <c r="J42" s="37"/>
      <c r="K42" s="64" t="s">
        <v>124</v>
      </c>
      <c r="L42" s="69" t="s">
        <v>124</v>
      </c>
      <c r="M42" s="65"/>
    </row>
    <row r="43" spans="2:17" ht="13.95" customHeight="1" x14ac:dyDescent="0.2">
      <c r="B43" s="30">
        <f t="shared" si="1"/>
        <v>33</v>
      </c>
      <c r="C43" s="33"/>
      <c r="D43" s="33"/>
      <c r="E43" s="37"/>
      <c r="F43" s="37" t="s">
        <v>153</v>
      </c>
      <c r="G43" s="37"/>
      <c r="H43" s="37"/>
      <c r="I43" s="37"/>
      <c r="J43" s="37"/>
      <c r="K43" s="64">
        <v>5</v>
      </c>
      <c r="L43" s="69"/>
      <c r="M43" s="65"/>
      <c r="O43">
        <f>SUM(K11:K42,P11:P22)</f>
        <v>56846</v>
      </c>
      <c r="P43">
        <f>SUM(L11:L42,Q11:Q22)</f>
        <v>159531</v>
      </c>
      <c r="Q43">
        <f>SUM(M11:M42,R11:R22)</f>
        <v>118944</v>
      </c>
    </row>
    <row r="44" spans="2:17" ht="13.95" customHeight="1" x14ac:dyDescent="0.2">
      <c r="B44" s="30">
        <f t="shared" si="1"/>
        <v>34</v>
      </c>
      <c r="C44" s="33"/>
      <c r="D44" s="33"/>
      <c r="E44" s="37"/>
      <c r="F44" s="37" t="s">
        <v>80</v>
      </c>
      <c r="G44" s="37"/>
      <c r="H44" s="37"/>
      <c r="I44" s="37"/>
      <c r="J44" s="37"/>
      <c r="K44" s="64">
        <v>2</v>
      </c>
      <c r="L44" s="69">
        <v>2</v>
      </c>
      <c r="M44" s="65">
        <v>2</v>
      </c>
    </row>
    <row r="45" spans="2:17" ht="13.95" customHeight="1" x14ac:dyDescent="0.2">
      <c r="B45" s="30">
        <f t="shared" si="1"/>
        <v>35</v>
      </c>
      <c r="C45" s="33"/>
      <c r="D45" s="33"/>
      <c r="E45" s="37"/>
      <c r="F45" s="37" t="s">
        <v>154</v>
      </c>
      <c r="G45" s="37"/>
      <c r="H45" s="37"/>
      <c r="I45" s="37"/>
      <c r="J45" s="37"/>
      <c r="K45" s="64" t="s">
        <v>124</v>
      </c>
      <c r="L45" s="64"/>
      <c r="M45" s="65" t="s">
        <v>124</v>
      </c>
    </row>
    <row r="46" spans="2:17" ht="13.95" customHeight="1" x14ac:dyDescent="0.2">
      <c r="B46" s="30">
        <f t="shared" si="1"/>
        <v>36</v>
      </c>
      <c r="C46" s="33"/>
      <c r="D46" s="33"/>
      <c r="E46" s="37"/>
      <c r="F46" s="37" t="s">
        <v>189</v>
      </c>
      <c r="G46" s="37"/>
      <c r="H46" s="37"/>
      <c r="I46" s="37"/>
      <c r="J46" s="37"/>
      <c r="K46" s="64">
        <v>40</v>
      </c>
      <c r="L46" s="69"/>
      <c r="M46" s="65" t="s">
        <v>124</v>
      </c>
    </row>
    <row r="47" spans="2:17" ht="13.5" customHeight="1" x14ac:dyDescent="0.2">
      <c r="B47" s="30">
        <f t="shared" si="1"/>
        <v>37</v>
      </c>
      <c r="C47" s="33"/>
      <c r="D47" s="33"/>
      <c r="E47" s="37"/>
      <c r="F47" s="37" t="s">
        <v>224</v>
      </c>
      <c r="G47" s="37"/>
      <c r="H47" s="37"/>
      <c r="I47" s="37"/>
      <c r="J47" s="37"/>
      <c r="K47" s="64">
        <v>80</v>
      </c>
      <c r="L47" s="64">
        <v>60</v>
      </c>
      <c r="M47" s="65" t="s">
        <v>124</v>
      </c>
    </row>
    <row r="48" spans="2:17" ht="13.5" customHeight="1" x14ac:dyDescent="0.2">
      <c r="B48" s="30">
        <f t="shared" si="1"/>
        <v>38</v>
      </c>
      <c r="C48" s="33"/>
      <c r="D48" s="33"/>
      <c r="E48" s="37"/>
      <c r="F48" s="37" t="s">
        <v>190</v>
      </c>
      <c r="G48" s="37"/>
      <c r="H48" s="37"/>
      <c r="I48" s="37"/>
      <c r="J48" s="37"/>
      <c r="K48" s="69"/>
      <c r="L48" s="64"/>
      <c r="M48" s="65">
        <v>35</v>
      </c>
    </row>
    <row r="49" spans="2:17" ht="13.95" customHeight="1" x14ac:dyDescent="0.2">
      <c r="B49" s="30">
        <f t="shared" si="1"/>
        <v>39</v>
      </c>
      <c r="C49" s="33"/>
      <c r="D49" s="33"/>
      <c r="E49" s="37"/>
      <c r="F49" s="37" t="s">
        <v>156</v>
      </c>
      <c r="G49" s="37"/>
      <c r="H49" s="37"/>
      <c r="I49" s="37"/>
      <c r="J49" s="37"/>
      <c r="K49" s="69">
        <v>256</v>
      </c>
      <c r="L49" s="64">
        <v>48</v>
      </c>
      <c r="M49" s="65">
        <v>336</v>
      </c>
    </row>
    <row r="50" spans="2:17" ht="13.95" customHeight="1" x14ac:dyDescent="0.2">
      <c r="B50" s="30">
        <f t="shared" si="1"/>
        <v>40</v>
      </c>
      <c r="C50" s="33"/>
      <c r="D50" s="33"/>
      <c r="E50" s="37"/>
      <c r="F50" s="37" t="s">
        <v>118</v>
      </c>
      <c r="G50" s="37"/>
      <c r="H50" s="37"/>
      <c r="I50" s="37"/>
      <c r="J50" s="37"/>
      <c r="K50" s="64"/>
      <c r="L50" s="69">
        <v>20</v>
      </c>
      <c r="M50" s="65">
        <v>20</v>
      </c>
    </row>
    <row r="51" spans="2:17" ht="13.95" customHeight="1" x14ac:dyDescent="0.2">
      <c r="B51" s="30">
        <f t="shared" si="1"/>
        <v>41</v>
      </c>
      <c r="C51" s="33"/>
      <c r="D51" s="33"/>
      <c r="E51" s="37"/>
      <c r="F51" s="37" t="s">
        <v>191</v>
      </c>
      <c r="G51" s="37"/>
      <c r="H51" s="37"/>
      <c r="I51" s="37"/>
      <c r="J51" s="37"/>
      <c r="K51" s="64">
        <v>40</v>
      </c>
      <c r="L51" s="64"/>
      <c r="M51" s="65"/>
    </row>
    <row r="52" spans="2:17" ht="13.95" customHeight="1" x14ac:dyDescent="0.2">
      <c r="B52" s="30">
        <f t="shared" si="1"/>
        <v>42</v>
      </c>
      <c r="C52" s="33"/>
      <c r="D52" s="33"/>
      <c r="E52" s="37"/>
      <c r="F52" s="37" t="s">
        <v>192</v>
      </c>
      <c r="G52" s="37"/>
      <c r="H52" s="37"/>
      <c r="I52" s="37"/>
      <c r="J52" s="37"/>
      <c r="K52" s="64" t="s">
        <v>124</v>
      </c>
      <c r="L52" s="69"/>
      <c r="M52" s="65"/>
    </row>
    <row r="53" spans="2:17" ht="13.95" customHeight="1" x14ac:dyDescent="0.2">
      <c r="B53" s="30">
        <f t="shared" si="1"/>
        <v>43</v>
      </c>
      <c r="C53" s="33"/>
      <c r="D53" s="33"/>
      <c r="E53" s="37"/>
      <c r="F53" s="37" t="s">
        <v>193</v>
      </c>
      <c r="G53" s="37"/>
      <c r="H53" s="37"/>
      <c r="I53" s="37"/>
      <c r="J53" s="37"/>
      <c r="K53" s="64">
        <v>16</v>
      </c>
      <c r="L53" s="69"/>
      <c r="M53" s="65">
        <v>48</v>
      </c>
    </row>
    <row r="54" spans="2:17" ht="13.95" customHeight="1" x14ac:dyDescent="0.2">
      <c r="B54" s="30">
        <f t="shared" si="1"/>
        <v>44</v>
      </c>
      <c r="C54" s="33"/>
      <c r="D54" s="33"/>
      <c r="E54" s="37"/>
      <c r="F54" s="37" t="s">
        <v>115</v>
      </c>
      <c r="G54" s="37"/>
      <c r="H54" s="37"/>
      <c r="I54" s="37"/>
      <c r="J54" s="37"/>
      <c r="K54" s="64">
        <v>30</v>
      </c>
      <c r="L54" s="69">
        <v>20</v>
      </c>
      <c r="M54" s="65">
        <v>50</v>
      </c>
    </row>
    <row r="55" spans="2:17" ht="13.95" customHeight="1" x14ac:dyDescent="0.2">
      <c r="B55" s="30">
        <f t="shared" si="1"/>
        <v>45</v>
      </c>
      <c r="C55" s="33"/>
      <c r="D55" s="33"/>
      <c r="E55" s="37"/>
      <c r="F55" s="37" t="s">
        <v>225</v>
      </c>
      <c r="G55" s="37"/>
      <c r="H55" s="37"/>
      <c r="I55" s="37"/>
      <c r="J55" s="37"/>
      <c r="K55" s="64">
        <v>5</v>
      </c>
      <c r="L55" s="69">
        <v>5</v>
      </c>
      <c r="M55" s="65" t="s">
        <v>124</v>
      </c>
    </row>
    <row r="56" spans="2:17" ht="13.5" customHeight="1" x14ac:dyDescent="0.2">
      <c r="B56" s="30">
        <f t="shared" si="1"/>
        <v>46</v>
      </c>
      <c r="C56" s="33"/>
      <c r="D56" s="33"/>
      <c r="E56" s="37"/>
      <c r="F56" s="37" t="s">
        <v>195</v>
      </c>
      <c r="G56" s="37"/>
      <c r="H56" s="37"/>
      <c r="I56" s="37"/>
      <c r="J56" s="37"/>
      <c r="K56" s="64" t="s">
        <v>124</v>
      </c>
      <c r="L56" s="69" t="s">
        <v>124</v>
      </c>
      <c r="M56" s="65" t="s">
        <v>124</v>
      </c>
    </row>
    <row r="57" spans="2:17" ht="13.95" customHeight="1" x14ac:dyDescent="0.2">
      <c r="B57" s="30">
        <f t="shared" si="1"/>
        <v>47</v>
      </c>
      <c r="C57" s="33"/>
      <c r="D57" s="33"/>
      <c r="E57" s="37"/>
      <c r="F57" s="37" t="s">
        <v>27</v>
      </c>
      <c r="G57" s="37"/>
      <c r="H57" s="37"/>
      <c r="I57" s="37"/>
      <c r="J57" s="37"/>
      <c r="K57" s="64">
        <v>180</v>
      </c>
      <c r="L57" s="69">
        <v>170</v>
      </c>
      <c r="M57" s="65">
        <v>200</v>
      </c>
    </row>
    <row r="58" spans="2:17" ht="13.95" customHeight="1" x14ac:dyDescent="0.2">
      <c r="B58" s="30">
        <f t="shared" si="1"/>
        <v>48</v>
      </c>
      <c r="C58" s="32" t="s">
        <v>28</v>
      </c>
      <c r="D58" s="32" t="s">
        <v>29</v>
      </c>
      <c r="E58" s="37"/>
      <c r="F58" s="37" t="s">
        <v>30</v>
      </c>
      <c r="G58" s="37"/>
      <c r="H58" s="37"/>
      <c r="I58" s="37"/>
      <c r="J58" s="37"/>
      <c r="K58" s="64">
        <v>2</v>
      </c>
      <c r="L58" s="69" t="s">
        <v>124</v>
      </c>
      <c r="M58" s="65"/>
      <c r="O58">
        <f>COUNTA(K40:K57)</f>
        <v>16</v>
      </c>
      <c r="P58">
        <f>COUNTA(L40:L57)</f>
        <v>11</v>
      </c>
      <c r="Q58">
        <f>COUNTA(M40:M57)</f>
        <v>14</v>
      </c>
    </row>
    <row r="59" spans="2:17" ht="13.5" customHeight="1" x14ac:dyDescent="0.2">
      <c r="B59" s="30">
        <f t="shared" si="1"/>
        <v>49</v>
      </c>
      <c r="C59" s="32" t="s">
        <v>31</v>
      </c>
      <c r="D59" s="32" t="s">
        <v>32</v>
      </c>
      <c r="E59" s="37"/>
      <c r="F59" s="37" t="s">
        <v>164</v>
      </c>
      <c r="G59" s="37"/>
      <c r="H59" s="37"/>
      <c r="I59" s="37"/>
      <c r="J59" s="37"/>
      <c r="K59" s="64" t="s">
        <v>124</v>
      </c>
      <c r="L59" s="69"/>
      <c r="M59" s="65">
        <v>1</v>
      </c>
    </row>
    <row r="60" spans="2:17" ht="13.5" customHeight="1" x14ac:dyDescent="0.2">
      <c r="B60" s="30">
        <f t="shared" si="1"/>
        <v>50</v>
      </c>
      <c r="C60" s="33"/>
      <c r="D60" s="33"/>
      <c r="E60" s="37"/>
      <c r="F60" s="37" t="s">
        <v>131</v>
      </c>
      <c r="G60" s="37"/>
      <c r="H60" s="37"/>
      <c r="I60" s="37"/>
      <c r="J60" s="37"/>
      <c r="K60" s="64" t="s">
        <v>124</v>
      </c>
      <c r="L60" s="69"/>
      <c r="M60" s="65">
        <v>1</v>
      </c>
    </row>
    <row r="61" spans="2:17" ht="13.95" customHeight="1" x14ac:dyDescent="0.2">
      <c r="B61" s="30">
        <f t="shared" si="1"/>
        <v>51</v>
      </c>
      <c r="C61" s="33"/>
      <c r="D61" s="33"/>
      <c r="E61" s="37"/>
      <c r="F61" s="37" t="s">
        <v>196</v>
      </c>
      <c r="G61" s="37"/>
      <c r="H61" s="37"/>
      <c r="I61" s="37"/>
      <c r="J61" s="37"/>
      <c r="K61" s="64">
        <v>1</v>
      </c>
      <c r="L61" s="69"/>
      <c r="M61" s="65">
        <v>1</v>
      </c>
    </row>
    <row r="62" spans="2:17" ht="13.95" customHeight="1" x14ac:dyDescent="0.2">
      <c r="B62" s="30">
        <f t="shared" si="1"/>
        <v>52</v>
      </c>
      <c r="C62" s="32" t="s">
        <v>33</v>
      </c>
      <c r="D62" s="32" t="s">
        <v>226</v>
      </c>
      <c r="E62" s="37"/>
      <c r="F62" s="37" t="s">
        <v>227</v>
      </c>
      <c r="G62" s="37"/>
      <c r="H62" s="37"/>
      <c r="I62" s="37"/>
      <c r="J62" s="37"/>
      <c r="K62" s="64" t="s">
        <v>124</v>
      </c>
      <c r="L62" s="69" t="s">
        <v>124</v>
      </c>
      <c r="M62" s="65" t="s">
        <v>124</v>
      </c>
    </row>
    <row r="63" spans="2:17" ht="13.95" customHeight="1" x14ac:dyDescent="0.2">
      <c r="B63" s="30">
        <f t="shared" si="1"/>
        <v>53</v>
      </c>
      <c r="C63" s="33"/>
      <c r="D63" s="32" t="s">
        <v>34</v>
      </c>
      <c r="E63" s="37"/>
      <c r="F63" s="37" t="s">
        <v>103</v>
      </c>
      <c r="G63" s="37"/>
      <c r="H63" s="37"/>
      <c r="I63" s="37"/>
      <c r="J63" s="37"/>
      <c r="K63" s="64" t="s">
        <v>124</v>
      </c>
      <c r="L63" s="69" t="s">
        <v>124</v>
      </c>
      <c r="M63" s="65" t="s">
        <v>124</v>
      </c>
    </row>
    <row r="64" spans="2:17" ht="13.95" customHeight="1" x14ac:dyDescent="0.2">
      <c r="B64" s="30">
        <f t="shared" si="1"/>
        <v>54</v>
      </c>
      <c r="C64" s="33"/>
      <c r="D64" s="32" t="s">
        <v>35</v>
      </c>
      <c r="E64" s="37"/>
      <c r="F64" s="37" t="s">
        <v>228</v>
      </c>
      <c r="G64" s="37"/>
      <c r="H64" s="37"/>
      <c r="I64" s="37"/>
      <c r="J64" s="37"/>
      <c r="K64" s="64"/>
      <c r="L64" s="69"/>
      <c r="M64" s="65">
        <v>1</v>
      </c>
    </row>
    <row r="65" spans="2:17" ht="13.95" customHeight="1" x14ac:dyDescent="0.2">
      <c r="B65" s="30">
        <f t="shared" si="1"/>
        <v>55</v>
      </c>
      <c r="C65" s="33"/>
      <c r="D65" s="33"/>
      <c r="E65" s="37"/>
      <c r="F65" s="37" t="s">
        <v>167</v>
      </c>
      <c r="G65" s="37"/>
      <c r="H65" s="37"/>
      <c r="I65" s="37"/>
      <c r="J65" s="37"/>
      <c r="K65" s="64" t="s">
        <v>124</v>
      </c>
      <c r="L65" s="69"/>
      <c r="M65" s="65">
        <v>3</v>
      </c>
    </row>
    <row r="66" spans="2:17" ht="13.95" customHeight="1" x14ac:dyDescent="0.2">
      <c r="B66" s="30">
        <f t="shared" si="1"/>
        <v>56</v>
      </c>
      <c r="C66" s="33"/>
      <c r="D66" s="33"/>
      <c r="E66" s="37"/>
      <c r="F66" s="37" t="s">
        <v>36</v>
      </c>
      <c r="G66" s="37"/>
      <c r="H66" s="37"/>
      <c r="I66" s="37"/>
      <c r="J66" s="37"/>
      <c r="K66" s="64">
        <v>35</v>
      </c>
      <c r="L66" s="69">
        <v>10</v>
      </c>
      <c r="M66" s="65">
        <v>15</v>
      </c>
    </row>
    <row r="67" spans="2:17" ht="13.95" customHeight="1" x14ac:dyDescent="0.2">
      <c r="B67" s="30">
        <f t="shared" si="1"/>
        <v>57</v>
      </c>
      <c r="C67" s="34"/>
      <c r="D67" s="40" t="s">
        <v>37</v>
      </c>
      <c r="E67" s="37"/>
      <c r="F67" s="37" t="s">
        <v>38</v>
      </c>
      <c r="G67" s="37"/>
      <c r="H67" s="37"/>
      <c r="I67" s="37"/>
      <c r="J67" s="37"/>
      <c r="K67" s="64">
        <v>45</v>
      </c>
      <c r="L67" s="64">
        <v>65</v>
      </c>
      <c r="M67" s="65">
        <v>40</v>
      </c>
    </row>
    <row r="68" spans="2:17" ht="13.95" customHeight="1" x14ac:dyDescent="0.2">
      <c r="B68" s="30">
        <f t="shared" si="1"/>
        <v>58</v>
      </c>
      <c r="C68" s="129" t="s">
        <v>41</v>
      </c>
      <c r="D68" s="130"/>
      <c r="E68" s="37"/>
      <c r="F68" s="37" t="s">
        <v>42</v>
      </c>
      <c r="G68" s="37"/>
      <c r="H68" s="37"/>
      <c r="I68" s="37"/>
      <c r="J68" s="37"/>
      <c r="K68" s="64">
        <v>75</v>
      </c>
      <c r="L68" s="69">
        <v>75</v>
      </c>
      <c r="M68" s="65">
        <v>25</v>
      </c>
    </row>
    <row r="69" spans="2:17" ht="13.95" customHeight="1" x14ac:dyDescent="0.2">
      <c r="B69" s="30">
        <f t="shared" si="1"/>
        <v>59</v>
      </c>
      <c r="C69" s="35"/>
      <c r="D69" s="36"/>
      <c r="E69" s="37"/>
      <c r="F69" s="37" t="s">
        <v>43</v>
      </c>
      <c r="G69" s="37"/>
      <c r="H69" s="37"/>
      <c r="I69" s="37"/>
      <c r="J69" s="37"/>
      <c r="K69" s="64">
        <v>25</v>
      </c>
      <c r="L69" s="69"/>
      <c r="M69" s="65">
        <v>25</v>
      </c>
    </row>
    <row r="70" spans="2:17" ht="13.5" customHeight="1" thickBot="1" x14ac:dyDescent="0.25">
      <c r="B70" s="30">
        <f t="shared" si="1"/>
        <v>60</v>
      </c>
      <c r="C70" s="35"/>
      <c r="D70" s="36"/>
      <c r="E70" s="37"/>
      <c r="F70" s="37" t="s">
        <v>44</v>
      </c>
      <c r="G70" s="37"/>
      <c r="H70" s="37"/>
      <c r="I70" s="37"/>
      <c r="J70" s="37"/>
      <c r="K70" s="64">
        <v>25</v>
      </c>
      <c r="L70" s="69">
        <v>25</v>
      </c>
      <c r="M70" s="65">
        <v>25</v>
      </c>
    </row>
    <row r="71" spans="2:17" ht="13.95" customHeight="1" x14ac:dyDescent="0.2">
      <c r="B71" s="66"/>
      <c r="C71" s="67"/>
      <c r="D71" s="67"/>
      <c r="E71" s="68"/>
      <c r="F71" s="68"/>
      <c r="G71" s="68"/>
      <c r="H71" s="68"/>
      <c r="I71" s="68"/>
      <c r="J71" s="68"/>
      <c r="K71" s="68"/>
      <c r="L71" s="68"/>
      <c r="M71" s="68"/>
      <c r="O71">
        <f>COUNTA(K$11:K$70)</f>
        <v>50</v>
      </c>
      <c r="P71">
        <f>COUNTA(L$11:L$70)</f>
        <v>37</v>
      </c>
      <c r="Q71">
        <f>COUNTA(M$11:M$70)</f>
        <v>47</v>
      </c>
    </row>
    <row r="72" spans="2:17" ht="18" customHeight="1" x14ac:dyDescent="0.2">
      <c r="O72" s="95">
        <f>SUM(K$23:K$70,P$11:P$22)</f>
        <v>57708</v>
      </c>
      <c r="P72" s="95">
        <f>SUM(L$23:L$70,Q$11:Q$22)</f>
        <v>160031</v>
      </c>
      <c r="Q72" s="95">
        <f>SUM(M$23:M$70,R$11:R$22)</f>
        <v>119772</v>
      </c>
    </row>
    <row r="73" spans="2:17" ht="18" customHeight="1" x14ac:dyDescent="0.2">
      <c r="B73" s="18"/>
    </row>
    <row r="74" spans="2:17" ht="9" customHeight="1" thickBot="1" x14ac:dyDescent="0.25"/>
    <row r="75" spans="2:17" ht="18" customHeight="1" x14ac:dyDescent="0.2">
      <c r="B75" s="1"/>
      <c r="C75" s="2"/>
      <c r="D75" s="131" t="s">
        <v>1</v>
      </c>
      <c r="E75" s="131"/>
      <c r="F75" s="131"/>
      <c r="G75" s="131"/>
      <c r="H75" s="2"/>
      <c r="I75" s="2"/>
      <c r="J75" s="3"/>
      <c r="K75" s="71" t="s">
        <v>70</v>
      </c>
      <c r="L75" s="81" t="s">
        <v>72</v>
      </c>
      <c r="M75" s="90" t="s">
        <v>73</v>
      </c>
    </row>
    <row r="76" spans="2:17" ht="18" customHeight="1" thickBot="1" x14ac:dyDescent="0.25">
      <c r="B76" s="6"/>
      <c r="C76" s="7"/>
      <c r="D76" s="127" t="s">
        <v>2</v>
      </c>
      <c r="E76" s="127"/>
      <c r="F76" s="127"/>
      <c r="G76" s="127"/>
      <c r="H76" s="7"/>
      <c r="I76" s="7"/>
      <c r="J76" s="8"/>
      <c r="K76" s="107" t="str">
        <f>K5</f>
        <v>2022.7.13</v>
      </c>
      <c r="L76" s="108" t="str">
        <f>K76</f>
        <v>2022.7.13</v>
      </c>
      <c r="M76" s="109" t="str">
        <f>K76</f>
        <v>2022.7.13</v>
      </c>
    </row>
    <row r="77" spans="2:17" ht="19.95" customHeight="1" thickTop="1" x14ac:dyDescent="0.2">
      <c r="B77" s="132" t="s">
        <v>46</v>
      </c>
      <c r="C77" s="133"/>
      <c r="D77" s="133"/>
      <c r="E77" s="133"/>
      <c r="F77" s="133"/>
      <c r="G77" s="133"/>
      <c r="H77" s="133"/>
      <c r="I77" s="133"/>
      <c r="J77" s="29"/>
      <c r="K77" s="75">
        <f>SUM(K78:K86)</f>
        <v>57708</v>
      </c>
      <c r="L77" s="75">
        <f>SUM(L78:L86)</f>
        <v>160031</v>
      </c>
      <c r="M77" s="93">
        <f>SUM(M78:M86)</f>
        <v>119772</v>
      </c>
    </row>
    <row r="78" spans="2:17" ht="13.95" customHeight="1" x14ac:dyDescent="0.2">
      <c r="B78" s="120" t="s">
        <v>47</v>
      </c>
      <c r="C78" s="121"/>
      <c r="D78" s="134"/>
      <c r="E78" s="43"/>
      <c r="F78" s="15"/>
      <c r="G78" s="119" t="s">
        <v>13</v>
      </c>
      <c r="H78" s="119"/>
      <c r="I78" s="15"/>
      <c r="J78" s="16"/>
      <c r="K78" s="38">
        <f>SUM(P$11:P$22)</f>
        <v>56600</v>
      </c>
      <c r="L78" s="20">
        <f>SUM(Q$11:Q$22)</f>
        <v>159205</v>
      </c>
      <c r="M78" s="39">
        <f>SUM(R$11:R$22)</f>
        <v>117475</v>
      </c>
    </row>
    <row r="79" spans="2:17" ht="13.95" customHeight="1" x14ac:dyDescent="0.2">
      <c r="B79" s="17"/>
      <c r="C79" s="18"/>
      <c r="D79" s="19"/>
      <c r="E79" s="20"/>
      <c r="F79" s="37"/>
      <c r="G79" s="119" t="s">
        <v>67</v>
      </c>
      <c r="H79" s="119"/>
      <c r="I79" s="112"/>
      <c r="J79" s="44"/>
      <c r="K79" s="38">
        <f>SUM(K$23)</f>
        <v>120</v>
      </c>
      <c r="L79" s="20">
        <f>SUM(L$23)</f>
        <v>100</v>
      </c>
      <c r="M79" s="39">
        <f>SUM(M$23)</f>
        <v>850</v>
      </c>
      <c r="O79">
        <f>COUNTA(K$11:K$70)</f>
        <v>50</v>
      </c>
      <c r="P79">
        <f>COUNTA(L$11:L$70)</f>
        <v>37</v>
      </c>
      <c r="Q79">
        <f>COUNTA(M$11:M$70)</f>
        <v>47</v>
      </c>
    </row>
    <row r="80" spans="2:17" ht="13.95" customHeight="1" x14ac:dyDescent="0.2">
      <c r="B80" s="17"/>
      <c r="C80" s="18"/>
      <c r="D80" s="19"/>
      <c r="E80" s="20"/>
      <c r="F80" s="37"/>
      <c r="G80" s="119" t="s">
        <v>24</v>
      </c>
      <c r="H80" s="119"/>
      <c r="I80" s="15"/>
      <c r="J80" s="16"/>
      <c r="K80" s="38">
        <f>SUM(K$24:K$25)</f>
        <v>26</v>
      </c>
      <c r="L80" s="20">
        <f>SUM(L$24:L$25)</f>
        <v>104</v>
      </c>
      <c r="M80" s="39">
        <f>SUM(M$24:M$25)</f>
        <v>284</v>
      </c>
      <c r="O80" s="95">
        <f>SUM(K$23:K$70,P$11:P$22)</f>
        <v>57708</v>
      </c>
      <c r="P80" s="95">
        <f>SUM(L$23:L$70,Q$11:Q$22)</f>
        <v>160031</v>
      </c>
      <c r="Q80" s="95">
        <f>SUM(M$23:M$70,R$11:R$22)</f>
        <v>119772</v>
      </c>
    </row>
    <row r="81" spans="2:13" ht="13.95" customHeight="1" x14ac:dyDescent="0.2">
      <c r="B81" s="17"/>
      <c r="C81" s="18"/>
      <c r="D81" s="19"/>
      <c r="E81" s="20"/>
      <c r="F81" s="37"/>
      <c r="G81" s="119" t="s">
        <v>15</v>
      </c>
      <c r="H81" s="119"/>
      <c r="I81" s="15"/>
      <c r="J81" s="16"/>
      <c r="K81" s="38">
        <f>SUM(K$26:K$27)</f>
        <v>0</v>
      </c>
      <c r="L81" s="20">
        <f>SUM(L$26:L$27)</f>
        <v>0</v>
      </c>
      <c r="M81" s="39">
        <f>SUM(M$26:M$27)</f>
        <v>20</v>
      </c>
    </row>
    <row r="82" spans="2:13" ht="13.95" customHeight="1" x14ac:dyDescent="0.2">
      <c r="B82" s="17"/>
      <c r="C82" s="18"/>
      <c r="D82" s="19"/>
      <c r="E82" s="20"/>
      <c r="F82" s="37"/>
      <c r="G82" s="119" t="s">
        <v>16</v>
      </c>
      <c r="H82" s="119"/>
      <c r="I82" s="15"/>
      <c r="J82" s="16"/>
      <c r="K82" s="38">
        <f>SUM(K$28:K$37)</f>
        <v>45</v>
      </c>
      <c r="L82" s="20">
        <f>SUM(L$28:L$37)</f>
        <v>102</v>
      </c>
      <c r="M82" s="39">
        <f>SUM(M$28:M$37)</f>
        <v>40</v>
      </c>
    </row>
    <row r="83" spans="2:13" ht="13.95" customHeight="1" x14ac:dyDescent="0.2">
      <c r="B83" s="17"/>
      <c r="C83" s="18"/>
      <c r="D83" s="19"/>
      <c r="E83" s="20"/>
      <c r="F83" s="37"/>
      <c r="G83" s="119" t="s">
        <v>65</v>
      </c>
      <c r="H83" s="119"/>
      <c r="I83" s="15"/>
      <c r="J83" s="16"/>
      <c r="K83" s="38">
        <f>SUM(K$38:K$39)</f>
        <v>15</v>
      </c>
      <c r="L83" s="20">
        <f>SUM(L$38:L$39)</f>
        <v>15</v>
      </c>
      <c r="M83" s="39">
        <f>SUM(M$38:M$39)</f>
        <v>85</v>
      </c>
    </row>
    <row r="84" spans="2:13" ht="13.95" customHeight="1" x14ac:dyDescent="0.2">
      <c r="B84" s="17"/>
      <c r="C84" s="18"/>
      <c r="D84" s="19"/>
      <c r="E84" s="20"/>
      <c r="F84" s="37"/>
      <c r="G84" s="119" t="s">
        <v>104</v>
      </c>
      <c r="H84" s="119"/>
      <c r="I84" s="15"/>
      <c r="J84" s="16"/>
      <c r="K84" s="38">
        <f>SUM(K$40:K$57)</f>
        <v>694</v>
      </c>
      <c r="L84" s="20">
        <f>SUM(L$40:L$57)</f>
        <v>330</v>
      </c>
      <c r="M84" s="39">
        <f>SUM(M$40:M$57)</f>
        <v>881</v>
      </c>
    </row>
    <row r="85" spans="2:13" ht="13.95" customHeight="1" x14ac:dyDescent="0.2">
      <c r="B85" s="17"/>
      <c r="C85" s="18"/>
      <c r="D85" s="19"/>
      <c r="E85" s="20"/>
      <c r="F85" s="37"/>
      <c r="G85" s="119" t="s">
        <v>48</v>
      </c>
      <c r="H85" s="119"/>
      <c r="I85" s="15"/>
      <c r="J85" s="16"/>
      <c r="K85" s="38">
        <f>SUM(K$68:K$69)</f>
        <v>100</v>
      </c>
      <c r="L85" s="20">
        <f>SUM(L$68:L$69)</f>
        <v>75</v>
      </c>
      <c r="M85" s="39">
        <f>SUM(M$68:M$69)</f>
        <v>50</v>
      </c>
    </row>
    <row r="86" spans="2:13" ht="13.95" customHeight="1" thickBot="1" x14ac:dyDescent="0.25">
      <c r="B86" s="21"/>
      <c r="C86" s="22"/>
      <c r="D86" s="23"/>
      <c r="E86" s="45"/>
      <c r="F86" s="10"/>
      <c r="G86" s="122" t="s">
        <v>45</v>
      </c>
      <c r="H86" s="122"/>
      <c r="I86" s="46"/>
      <c r="J86" s="47"/>
      <c r="K86" s="41">
        <f>SUM(K$58:K$67,K$70)</f>
        <v>108</v>
      </c>
      <c r="L86" s="45">
        <f>SUM(L$58:L$67,L$70)</f>
        <v>100</v>
      </c>
      <c r="M86" s="42">
        <f>SUM(M$58:M$67,M$70)</f>
        <v>87</v>
      </c>
    </row>
    <row r="87" spans="2:13" ht="18" customHeight="1" thickTop="1" x14ac:dyDescent="0.2">
      <c r="B87" s="123" t="s">
        <v>49</v>
      </c>
      <c r="C87" s="124"/>
      <c r="D87" s="125"/>
      <c r="E87" s="53"/>
      <c r="F87" s="113"/>
      <c r="G87" s="126" t="s">
        <v>50</v>
      </c>
      <c r="H87" s="126"/>
      <c r="I87" s="113"/>
      <c r="J87" s="114"/>
      <c r="K87" s="76" t="s">
        <v>51</v>
      </c>
      <c r="L87" s="84"/>
      <c r="M87" s="94"/>
    </row>
    <row r="88" spans="2:13" ht="18" customHeight="1" x14ac:dyDescent="0.2">
      <c r="B88" s="50"/>
      <c r="C88" s="51"/>
      <c r="D88" s="51"/>
      <c r="E88" s="48"/>
      <c r="F88" s="49"/>
      <c r="G88" s="31"/>
      <c r="H88" s="31"/>
      <c r="I88" s="49"/>
      <c r="J88" s="52"/>
      <c r="K88" s="77" t="s">
        <v>52</v>
      </c>
      <c r="L88" s="85"/>
      <c r="M88" s="88"/>
    </row>
    <row r="89" spans="2:13" ht="18" customHeight="1" x14ac:dyDescent="0.2">
      <c r="B89" s="17"/>
      <c r="C89" s="18"/>
      <c r="D89" s="18"/>
      <c r="E89" s="54"/>
      <c r="F89" s="7"/>
      <c r="G89" s="127" t="s">
        <v>53</v>
      </c>
      <c r="H89" s="127"/>
      <c r="I89" s="111"/>
      <c r="J89" s="115"/>
      <c r="K89" s="78" t="s">
        <v>54</v>
      </c>
      <c r="L89" s="86"/>
      <c r="M89" s="86"/>
    </row>
    <row r="90" spans="2:13" ht="18" customHeight="1" x14ac:dyDescent="0.2">
      <c r="B90" s="17"/>
      <c r="C90" s="18"/>
      <c r="D90" s="18"/>
      <c r="E90" s="55"/>
      <c r="F90" s="18"/>
      <c r="G90" s="56"/>
      <c r="H90" s="56"/>
      <c r="I90" s="51"/>
      <c r="J90" s="57"/>
      <c r="K90" s="79" t="s">
        <v>105</v>
      </c>
      <c r="L90" s="87"/>
      <c r="M90" s="87"/>
    </row>
    <row r="91" spans="2:13" ht="18" customHeight="1" x14ac:dyDescent="0.2">
      <c r="B91" s="17"/>
      <c r="C91" s="18"/>
      <c r="D91" s="18"/>
      <c r="E91" s="55"/>
      <c r="F91" s="18"/>
      <c r="G91" s="56"/>
      <c r="H91" s="56"/>
      <c r="I91" s="51"/>
      <c r="J91" s="57"/>
      <c r="K91" s="77" t="s">
        <v>78</v>
      </c>
      <c r="L91" s="85"/>
      <c r="M91" s="88"/>
    </row>
    <row r="92" spans="2:13" ht="18" customHeight="1" x14ac:dyDescent="0.2">
      <c r="B92" s="17"/>
      <c r="C92" s="18"/>
      <c r="D92" s="18"/>
      <c r="E92" s="54"/>
      <c r="F92" s="7"/>
      <c r="G92" s="127" t="s">
        <v>55</v>
      </c>
      <c r="H92" s="127"/>
      <c r="I92" s="111"/>
      <c r="J92" s="115"/>
      <c r="K92" s="78" t="s">
        <v>79</v>
      </c>
      <c r="L92" s="86"/>
      <c r="M92" s="86"/>
    </row>
    <row r="93" spans="2:13" ht="18" customHeight="1" x14ac:dyDescent="0.2">
      <c r="B93" s="17"/>
      <c r="C93" s="18"/>
      <c r="D93" s="18"/>
      <c r="E93" s="55"/>
      <c r="F93" s="18"/>
      <c r="G93" s="56"/>
      <c r="H93" s="56"/>
      <c r="I93" s="51"/>
      <c r="J93" s="57"/>
      <c r="K93" s="79" t="s">
        <v>106</v>
      </c>
      <c r="L93" s="87"/>
      <c r="M93" s="87"/>
    </row>
    <row r="94" spans="2:13" ht="18" customHeight="1" x14ac:dyDescent="0.2">
      <c r="B94" s="17"/>
      <c r="C94" s="18"/>
      <c r="D94" s="18"/>
      <c r="E94" s="55"/>
      <c r="F94" s="18"/>
      <c r="G94" s="56"/>
      <c r="H94" s="56"/>
      <c r="I94" s="51"/>
      <c r="J94" s="57"/>
      <c r="K94" s="79" t="s">
        <v>107</v>
      </c>
      <c r="L94" s="87"/>
      <c r="M94" s="87"/>
    </row>
    <row r="95" spans="2:13" ht="18" customHeight="1" x14ac:dyDescent="0.2">
      <c r="B95" s="17"/>
      <c r="C95" s="18"/>
      <c r="D95" s="18"/>
      <c r="E95" s="12"/>
      <c r="F95" s="13"/>
      <c r="G95" s="31"/>
      <c r="H95" s="31"/>
      <c r="I95" s="49"/>
      <c r="J95" s="52"/>
      <c r="K95" s="79" t="s">
        <v>106</v>
      </c>
      <c r="L95" s="88"/>
      <c r="M95" s="88"/>
    </row>
    <row r="96" spans="2:13" ht="18" customHeight="1" x14ac:dyDescent="0.2">
      <c r="B96" s="24"/>
      <c r="C96" s="13"/>
      <c r="D96" s="13"/>
      <c r="E96" s="20"/>
      <c r="F96" s="37"/>
      <c r="G96" s="119" t="s">
        <v>56</v>
      </c>
      <c r="H96" s="119"/>
      <c r="I96" s="15"/>
      <c r="J96" s="16"/>
      <c r="K96" s="70" t="s">
        <v>133</v>
      </c>
      <c r="L96" s="99"/>
      <c r="M96" s="89"/>
    </row>
    <row r="97" spans="2:14" ht="18" customHeight="1" x14ac:dyDescent="0.2">
      <c r="B97" s="120" t="s">
        <v>57</v>
      </c>
      <c r="C97" s="121"/>
      <c r="D97" s="121"/>
      <c r="E97" s="7"/>
      <c r="F97" s="7"/>
      <c r="G97" s="7"/>
      <c r="H97" s="7"/>
      <c r="I97" s="7"/>
      <c r="J97" s="7"/>
      <c r="K97" s="7"/>
      <c r="L97" s="7"/>
      <c r="M97" s="7"/>
      <c r="N97" s="17"/>
    </row>
    <row r="98" spans="2:14" ht="14.1" customHeight="1" x14ac:dyDescent="0.2">
      <c r="B98" s="58"/>
      <c r="C98" s="59" t="s">
        <v>58</v>
      </c>
      <c r="D98" s="60"/>
      <c r="E98" s="59"/>
      <c r="F98" s="59"/>
      <c r="G98" s="59"/>
      <c r="H98" s="59"/>
      <c r="I98" s="59"/>
      <c r="J98" s="59"/>
      <c r="K98" s="59"/>
      <c r="L98" s="59"/>
      <c r="M98" s="59"/>
      <c r="N98" s="61"/>
    </row>
    <row r="99" spans="2:14" ht="14.1" customHeight="1" x14ac:dyDescent="0.2">
      <c r="B99" s="58"/>
      <c r="C99" s="59" t="s">
        <v>59</v>
      </c>
      <c r="D99" s="60"/>
      <c r="E99" s="59"/>
      <c r="F99" s="59"/>
      <c r="G99" s="59"/>
      <c r="H99" s="59"/>
      <c r="I99" s="59"/>
      <c r="J99" s="59"/>
      <c r="K99" s="59"/>
      <c r="L99" s="59"/>
      <c r="M99" s="59"/>
      <c r="N99" s="61"/>
    </row>
    <row r="100" spans="2:14" ht="14.1" customHeight="1" x14ac:dyDescent="0.2">
      <c r="B100" s="58"/>
      <c r="C100" s="59" t="s">
        <v>60</v>
      </c>
      <c r="D100" s="60"/>
      <c r="E100" s="59"/>
      <c r="F100" s="59"/>
      <c r="G100" s="59"/>
      <c r="H100" s="59"/>
      <c r="I100" s="59"/>
      <c r="J100" s="59"/>
      <c r="K100" s="59"/>
      <c r="L100" s="59"/>
      <c r="M100" s="59"/>
      <c r="N100" s="61"/>
    </row>
    <row r="101" spans="2:14" ht="14.1" customHeight="1" x14ac:dyDescent="0.2">
      <c r="B101" s="58"/>
      <c r="C101" s="59" t="s">
        <v>86</v>
      </c>
      <c r="D101" s="60"/>
      <c r="E101" s="59"/>
      <c r="F101" s="59"/>
      <c r="G101" s="59"/>
      <c r="H101" s="59"/>
      <c r="I101" s="59"/>
      <c r="J101" s="59"/>
      <c r="K101" s="59"/>
      <c r="L101" s="59"/>
      <c r="M101" s="59"/>
      <c r="N101" s="61"/>
    </row>
    <row r="102" spans="2:14" ht="14.1" customHeight="1" x14ac:dyDescent="0.2">
      <c r="B102" s="58"/>
      <c r="C102" s="59" t="s">
        <v>108</v>
      </c>
      <c r="D102" s="60"/>
      <c r="E102" s="59"/>
      <c r="F102" s="59"/>
      <c r="G102" s="59"/>
      <c r="H102" s="59"/>
      <c r="I102" s="59"/>
      <c r="J102" s="59"/>
      <c r="K102" s="59"/>
      <c r="L102" s="59"/>
      <c r="M102" s="59"/>
      <c r="N102" s="61"/>
    </row>
    <row r="103" spans="2:14" ht="14.1" customHeight="1" x14ac:dyDescent="0.2">
      <c r="B103" s="61"/>
      <c r="C103" s="59" t="s">
        <v>85</v>
      </c>
      <c r="D103" s="59"/>
      <c r="E103" s="59"/>
      <c r="F103" s="59"/>
      <c r="G103" s="59"/>
      <c r="H103" s="59"/>
      <c r="I103" s="59"/>
      <c r="J103" s="59"/>
      <c r="K103" s="59"/>
      <c r="L103" s="59"/>
      <c r="M103" s="59"/>
      <c r="N103" s="61"/>
    </row>
    <row r="104" spans="2:14" ht="14.1" customHeight="1" x14ac:dyDescent="0.2">
      <c r="B104" s="61"/>
      <c r="C104" s="59" t="s">
        <v>84</v>
      </c>
      <c r="D104" s="59"/>
      <c r="E104" s="59"/>
      <c r="F104" s="59"/>
      <c r="G104" s="59"/>
      <c r="H104" s="59"/>
      <c r="I104" s="59"/>
      <c r="J104" s="59"/>
      <c r="K104" s="59"/>
      <c r="L104" s="59"/>
      <c r="M104" s="59"/>
      <c r="N104" s="61"/>
    </row>
    <row r="105" spans="2:14" ht="14.1" customHeight="1" x14ac:dyDescent="0.2">
      <c r="B105" s="61"/>
      <c r="C105" s="59" t="s">
        <v>81</v>
      </c>
      <c r="D105" s="59"/>
      <c r="E105" s="59"/>
      <c r="F105" s="59"/>
      <c r="G105" s="59"/>
      <c r="H105" s="59"/>
      <c r="I105" s="59"/>
      <c r="J105" s="59"/>
      <c r="K105" s="59"/>
      <c r="L105" s="59"/>
      <c r="M105" s="59"/>
      <c r="N105" s="61"/>
    </row>
    <row r="106" spans="2:14" ht="14.1" customHeight="1" x14ac:dyDescent="0.2">
      <c r="B106" s="61"/>
      <c r="C106" s="59" t="s">
        <v>82</v>
      </c>
      <c r="D106" s="59"/>
      <c r="E106" s="59"/>
      <c r="F106" s="59"/>
      <c r="G106" s="59"/>
      <c r="H106" s="59"/>
      <c r="I106" s="59"/>
      <c r="J106" s="59"/>
      <c r="K106" s="59"/>
      <c r="L106" s="59"/>
      <c r="M106" s="59"/>
      <c r="N106" s="61"/>
    </row>
    <row r="107" spans="2:14" ht="14.1" customHeight="1" x14ac:dyDescent="0.2">
      <c r="B107" s="61"/>
      <c r="C107" s="59" t="s">
        <v>109</v>
      </c>
      <c r="D107" s="59"/>
      <c r="E107" s="59"/>
      <c r="F107" s="59"/>
      <c r="G107" s="59"/>
      <c r="H107" s="59"/>
      <c r="I107" s="59"/>
      <c r="J107" s="59"/>
      <c r="K107" s="59"/>
      <c r="L107" s="59"/>
      <c r="M107" s="59"/>
      <c r="N107" s="61"/>
    </row>
    <row r="108" spans="2:14" ht="14.1" customHeight="1" x14ac:dyDescent="0.2">
      <c r="B108" s="61"/>
      <c r="C108" s="59" t="s">
        <v>87</v>
      </c>
      <c r="D108" s="59"/>
      <c r="E108" s="59"/>
      <c r="F108" s="59"/>
      <c r="G108" s="59"/>
      <c r="H108" s="59"/>
      <c r="I108" s="59"/>
      <c r="J108" s="59"/>
      <c r="K108" s="59"/>
      <c r="L108" s="59"/>
      <c r="M108" s="59"/>
      <c r="N108" s="61"/>
    </row>
    <row r="109" spans="2:14" ht="14.1" customHeight="1" x14ac:dyDescent="0.2">
      <c r="B109" s="61"/>
      <c r="C109" s="59" t="s">
        <v>88</v>
      </c>
      <c r="D109" s="59"/>
      <c r="E109" s="59"/>
      <c r="F109" s="59"/>
      <c r="G109" s="59"/>
      <c r="H109" s="59"/>
      <c r="I109" s="59"/>
      <c r="J109" s="59"/>
      <c r="K109" s="59"/>
      <c r="L109" s="59"/>
      <c r="M109" s="59"/>
      <c r="N109" s="61"/>
    </row>
    <row r="110" spans="2:14" ht="14.1" customHeight="1" x14ac:dyDescent="0.2">
      <c r="B110" s="61"/>
      <c r="C110" s="59" t="s">
        <v>89</v>
      </c>
      <c r="D110" s="59"/>
      <c r="E110" s="59"/>
      <c r="F110" s="59"/>
      <c r="G110" s="59"/>
      <c r="H110" s="59"/>
      <c r="I110" s="59"/>
      <c r="J110" s="59"/>
      <c r="K110" s="59"/>
      <c r="L110" s="59"/>
      <c r="M110" s="59"/>
      <c r="N110" s="61"/>
    </row>
    <row r="111" spans="2:14" ht="14.1" customHeight="1" x14ac:dyDescent="0.2">
      <c r="B111" s="61"/>
      <c r="C111" s="59" t="s">
        <v>90</v>
      </c>
      <c r="D111" s="59"/>
      <c r="E111" s="59"/>
      <c r="F111" s="59"/>
      <c r="G111" s="59"/>
      <c r="H111" s="59"/>
      <c r="I111" s="59"/>
      <c r="J111" s="59"/>
      <c r="K111" s="59"/>
      <c r="L111" s="59"/>
      <c r="M111" s="59"/>
      <c r="N111" s="61"/>
    </row>
    <row r="112" spans="2:14" ht="18" customHeight="1" x14ac:dyDescent="0.2">
      <c r="B112" s="61"/>
      <c r="C112" s="59" t="s">
        <v>110</v>
      </c>
      <c r="D112" s="59"/>
      <c r="E112" s="59"/>
      <c r="F112" s="59"/>
      <c r="G112" s="59"/>
      <c r="H112" s="59"/>
      <c r="I112" s="59"/>
      <c r="J112" s="59"/>
      <c r="K112" s="59"/>
      <c r="L112" s="59"/>
      <c r="M112" s="59"/>
      <c r="N112" s="61"/>
    </row>
    <row r="113" spans="2:14" x14ac:dyDescent="0.2">
      <c r="B113" s="61"/>
      <c r="C113" s="59" t="s">
        <v>111</v>
      </c>
      <c r="D113" s="59"/>
      <c r="E113" s="59"/>
      <c r="F113" s="59"/>
      <c r="G113" s="59"/>
      <c r="H113" s="59"/>
      <c r="I113" s="59"/>
      <c r="J113" s="59"/>
      <c r="K113" s="59"/>
      <c r="L113" s="59"/>
      <c r="M113" s="59"/>
      <c r="N113" s="61"/>
    </row>
    <row r="114" spans="2:14" x14ac:dyDescent="0.2">
      <c r="B114" s="61"/>
      <c r="C114" s="59" t="s">
        <v>91</v>
      </c>
      <c r="D114" s="59"/>
      <c r="E114" s="59"/>
      <c r="F114" s="59"/>
      <c r="G114" s="59"/>
      <c r="H114" s="59"/>
      <c r="I114" s="59"/>
      <c r="J114" s="59"/>
      <c r="K114" s="59"/>
      <c r="L114" s="59"/>
      <c r="M114" s="59"/>
      <c r="N114" s="61"/>
    </row>
    <row r="115" spans="2:14" ht="14.1" customHeight="1" x14ac:dyDescent="0.2">
      <c r="B115" s="61"/>
      <c r="C115" s="59" t="s">
        <v>83</v>
      </c>
      <c r="D115" s="59"/>
      <c r="E115" s="59"/>
      <c r="F115" s="59"/>
      <c r="G115" s="59"/>
      <c r="H115" s="59"/>
      <c r="I115" s="59"/>
      <c r="J115" s="59"/>
      <c r="K115" s="59"/>
      <c r="L115" s="59"/>
      <c r="M115" s="59"/>
      <c r="N115" s="61"/>
    </row>
    <row r="116" spans="2:14" x14ac:dyDescent="0.2">
      <c r="B116" s="96"/>
      <c r="C116" s="59" t="s">
        <v>92</v>
      </c>
      <c r="N116" s="96"/>
    </row>
    <row r="117" spans="2:14" x14ac:dyDescent="0.2">
      <c r="B117" s="61"/>
      <c r="C117" s="59" t="s">
        <v>69</v>
      </c>
      <c r="D117" s="59"/>
      <c r="E117" s="59"/>
      <c r="F117" s="59"/>
      <c r="G117" s="59"/>
      <c r="H117" s="59"/>
      <c r="I117" s="59"/>
      <c r="J117" s="59"/>
      <c r="K117" s="59"/>
      <c r="L117" s="59"/>
      <c r="M117" s="59"/>
      <c r="N117" s="61"/>
    </row>
    <row r="118" spans="2:14" x14ac:dyDescent="0.2">
      <c r="B118" s="61"/>
      <c r="C118" s="59" t="s">
        <v>61</v>
      </c>
      <c r="D118" s="59"/>
      <c r="E118" s="59"/>
      <c r="F118" s="59"/>
      <c r="G118" s="59"/>
      <c r="H118" s="59"/>
      <c r="I118" s="59"/>
      <c r="J118" s="59"/>
      <c r="K118" s="59"/>
      <c r="L118" s="59"/>
      <c r="M118" s="59"/>
      <c r="N118" s="61"/>
    </row>
    <row r="119" spans="2:14" x14ac:dyDescent="0.2">
      <c r="B119" s="96"/>
      <c r="C119" s="59" t="s">
        <v>93</v>
      </c>
      <c r="N119" s="96"/>
    </row>
    <row r="120" spans="2:14" x14ac:dyDescent="0.2">
      <c r="B120" s="96"/>
      <c r="C120" s="59" t="s">
        <v>120</v>
      </c>
      <c r="N120" s="96"/>
    </row>
    <row r="121" spans="2:14" ht="13.8" thickBot="1" x14ac:dyDescent="0.25">
      <c r="B121" s="97"/>
      <c r="C121" s="80" t="s">
        <v>94</v>
      </c>
      <c r="D121" s="98"/>
      <c r="E121" s="98"/>
      <c r="F121" s="98"/>
      <c r="G121" s="98"/>
      <c r="H121" s="98"/>
      <c r="I121" s="98"/>
      <c r="J121" s="98"/>
      <c r="K121" s="98"/>
      <c r="L121" s="98"/>
      <c r="M121" s="98"/>
      <c r="N121" s="96"/>
    </row>
  </sheetData>
  <mergeCells count="27">
    <mergeCell ref="G96:H96"/>
    <mergeCell ref="B97:D97"/>
    <mergeCell ref="G85:H85"/>
    <mergeCell ref="G86:H86"/>
    <mergeCell ref="B87:D87"/>
    <mergeCell ref="G87:H87"/>
    <mergeCell ref="G89:H89"/>
    <mergeCell ref="G92:H92"/>
    <mergeCell ref="G84:H84"/>
    <mergeCell ref="G10:H10"/>
    <mergeCell ref="C68:D68"/>
    <mergeCell ref="D75:G75"/>
    <mergeCell ref="D76:G76"/>
    <mergeCell ref="B77:I77"/>
    <mergeCell ref="B78:D78"/>
    <mergeCell ref="G78:H78"/>
    <mergeCell ref="G79:H79"/>
    <mergeCell ref="G80:H80"/>
    <mergeCell ref="G81:H81"/>
    <mergeCell ref="G82:H82"/>
    <mergeCell ref="G83:H83"/>
    <mergeCell ref="D9:F9"/>
    <mergeCell ref="D4:G4"/>
    <mergeCell ref="D5:G5"/>
    <mergeCell ref="D6:G6"/>
    <mergeCell ref="D7:F7"/>
    <mergeCell ref="D8:F8"/>
  </mergeCells>
  <phoneticPr fontId="23"/>
  <conditionalFormatting sqref="N11:N70">
    <cfRule type="expression" dxfId="2"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B1:V129"/>
  <sheetViews>
    <sheetView view="pageBreakPreview" zoomScale="75" zoomScaleNormal="75" zoomScaleSheetLayoutView="75" workbookViewId="0">
      <pane ySplit="10" topLeftCell="A11" activePane="bottomLeft" state="frozen"/>
      <selection activeCell="A11" sqref="A11"/>
      <selection pane="bottomLeft" activeCell="A11" sqref="A1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232</v>
      </c>
      <c r="L5" s="105" t="str">
        <f>K5</f>
        <v>2022.8.10</v>
      </c>
      <c r="M5" s="106" t="str">
        <f>K5</f>
        <v>2022.8.10</v>
      </c>
    </row>
    <row r="6" spans="2:18" ht="18" customHeight="1" x14ac:dyDescent="0.2">
      <c r="B6" s="4"/>
      <c r="C6" s="37"/>
      <c r="D6" s="119" t="s">
        <v>3</v>
      </c>
      <c r="E6" s="119"/>
      <c r="F6" s="119"/>
      <c r="G6" s="119"/>
      <c r="H6" s="37"/>
      <c r="I6" s="37"/>
      <c r="J6" s="5"/>
      <c r="K6" s="100">
        <v>0.44097222222222227</v>
      </c>
      <c r="L6" s="101">
        <v>0.4145833333333333</v>
      </c>
      <c r="M6" s="102">
        <v>0.46111111111111108</v>
      </c>
    </row>
    <row r="7" spans="2:18" ht="18" customHeight="1" x14ac:dyDescent="0.2">
      <c r="B7" s="4"/>
      <c r="C7" s="37"/>
      <c r="D7" s="119" t="s">
        <v>4</v>
      </c>
      <c r="E7" s="135"/>
      <c r="F7" s="135"/>
      <c r="G7" s="25" t="s">
        <v>5</v>
      </c>
      <c r="H7" s="37"/>
      <c r="I7" s="37"/>
      <c r="J7" s="5"/>
      <c r="K7" s="103" t="s">
        <v>270</v>
      </c>
      <c r="L7" s="103" t="s">
        <v>271</v>
      </c>
      <c r="M7" s="104" t="s">
        <v>272</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95" customHeight="1" x14ac:dyDescent="0.2">
      <c r="B11" s="30">
        <v>1</v>
      </c>
      <c r="C11" s="32" t="s">
        <v>62</v>
      </c>
      <c r="D11" s="32" t="s">
        <v>13</v>
      </c>
      <c r="E11" s="37"/>
      <c r="F11" s="37" t="s">
        <v>174</v>
      </c>
      <c r="G11" s="37"/>
      <c r="H11" s="37"/>
      <c r="I11" s="37"/>
      <c r="J11" s="37"/>
      <c r="K11" s="62" t="s">
        <v>233</v>
      </c>
      <c r="L11" s="62" t="s">
        <v>234</v>
      </c>
      <c r="M11" s="63" t="s">
        <v>203</v>
      </c>
      <c r="O11" t="s">
        <v>14</v>
      </c>
      <c r="P11">
        <f t="shared" ref="P11:R21" si="0">IF(K11="＋",0,IF(K11="(＋)",0,ABS(K11)))</f>
        <v>40</v>
      </c>
      <c r="Q11">
        <f t="shared" si="0"/>
        <v>135</v>
      </c>
      <c r="R11">
        <f t="shared" si="0"/>
        <v>160</v>
      </c>
    </row>
    <row r="12" spans="2:18" ht="13.5" customHeight="1" x14ac:dyDescent="0.2">
      <c r="B12" s="30">
        <f>B11+1</f>
        <v>2</v>
      </c>
      <c r="C12" s="35"/>
      <c r="D12" s="33"/>
      <c r="E12" s="37"/>
      <c r="F12" s="37" t="s">
        <v>176</v>
      </c>
      <c r="G12" s="37"/>
      <c r="H12" s="37"/>
      <c r="I12" s="37"/>
      <c r="J12" s="37"/>
      <c r="K12" s="62" t="s">
        <v>235</v>
      </c>
      <c r="L12" s="117" t="s">
        <v>236</v>
      </c>
      <c r="M12" s="63" t="s">
        <v>237</v>
      </c>
      <c r="O12" s="95" t="s">
        <v>178</v>
      </c>
      <c r="P12">
        <f t="shared" si="0"/>
        <v>3700</v>
      </c>
      <c r="Q12">
        <f t="shared" si="0"/>
        <v>3050</v>
      </c>
      <c r="R12">
        <f t="shared" si="0"/>
        <v>5700</v>
      </c>
    </row>
    <row r="13" spans="2:18" ht="13.5" customHeight="1" x14ac:dyDescent="0.2">
      <c r="B13" s="30">
        <f t="shared" ref="B13:B76" si="1">B12+1</f>
        <v>3</v>
      </c>
      <c r="C13" s="35"/>
      <c r="D13" s="33"/>
      <c r="E13" s="37"/>
      <c r="F13" s="37" t="s">
        <v>238</v>
      </c>
      <c r="G13" s="37"/>
      <c r="H13" s="37"/>
      <c r="I13" s="37"/>
      <c r="J13" s="37"/>
      <c r="K13" s="62" t="s">
        <v>239</v>
      </c>
      <c r="L13" s="62" t="s">
        <v>240</v>
      </c>
      <c r="M13" s="63" t="s">
        <v>241</v>
      </c>
      <c r="O13" s="95"/>
      <c r="P13">
        <f t="shared" si="0"/>
        <v>65</v>
      </c>
      <c r="Q13">
        <f t="shared" si="0"/>
        <v>70</v>
      </c>
      <c r="R13">
        <f t="shared" si="0"/>
        <v>190</v>
      </c>
    </row>
    <row r="14" spans="2:18" ht="13.5" customHeight="1" x14ac:dyDescent="0.2">
      <c r="B14" s="30">
        <f t="shared" si="1"/>
        <v>4</v>
      </c>
      <c r="C14" s="35"/>
      <c r="D14" s="33"/>
      <c r="E14" s="37"/>
      <c r="F14" s="37" t="s">
        <v>179</v>
      </c>
      <c r="G14" s="37"/>
      <c r="H14" s="37"/>
      <c r="I14" s="37"/>
      <c r="J14" s="37"/>
      <c r="K14" s="62" t="s">
        <v>242</v>
      </c>
      <c r="L14" s="117" t="s">
        <v>243</v>
      </c>
      <c r="M14" s="63" t="s">
        <v>244</v>
      </c>
      <c r="O14" t="s">
        <v>14</v>
      </c>
      <c r="P14">
        <f>IF(K14="＋",0,IF(K14="(＋)",0,ABS(K14)))</f>
        <v>3850</v>
      </c>
      <c r="Q14">
        <f t="shared" si="0"/>
        <v>6250</v>
      </c>
      <c r="R14">
        <f t="shared" si="0"/>
        <v>3150</v>
      </c>
    </row>
    <row r="15" spans="2:18" ht="13.95" customHeight="1" x14ac:dyDescent="0.2">
      <c r="B15" s="30">
        <f t="shared" si="1"/>
        <v>5</v>
      </c>
      <c r="C15" s="35"/>
      <c r="D15" s="33"/>
      <c r="E15" s="37"/>
      <c r="F15" s="37" t="s">
        <v>183</v>
      </c>
      <c r="G15" s="37"/>
      <c r="H15" s="37"/>
      <c r="I15" s="37"/>
      <c r="J15" s="37"/>
      <c r="K15" s="62" t="s">
        <v>245</v>
      </c>
      <c r="L15" s="117"/>
      <c r="M15" s="63"/>
      <c r="O15" s="95" t="s">
        <v>178</v>
      </c>
      <c r="P15">
        <f t="shared" si="0"/>
        <v>210</v>
      </c>
      <c r="Q15">
        <f t="shared" si="0"/>
        <v>0</v>
      </c>
      <c r="R15">
        <f t="shared" si="0"/>
        <v>0</v>
      </c>
    </row>
    <row r="16" spans="2:18" ht="13.95" customHeight="1" x14ac:dyDescent="0.2">
      <c r="B16" s="30">
        <f t="shared" si="1"/>
        <v>6</v>
      </c>
      <c r="C16" s="35"/>
      <c r="D16" s="33"/>
      <c r="E16" s="37"/>
      <c r="F16" s="37" t="s">
        <v>210</v>
      </c>
      <c r="G16" s="37"/>
      <c r="H16" s="37"/>
      <c r="I16" s="37"/>
      <c r="J16" s="37"/>
      <c r="K16" s="62" t="s">
        <v>123</v>
      </c>
      <c r="L16" s="62" t="s">
        <v>123</v>
      </c>
      <c r="M16" s="63" t="s">
        <v>123</v>
      </c>
      <c r="O16" s="116" t="s">
        <v>140</v>
      </c>
      <c r="P16">
        <f t="shared" si="0"/>
        <v>0</v>
      </c>
      <c r="Q16">
        <f t="shared" si="0"/>
        <v>0</v>
      </c>
      <c r="R16">
        <f t="shared" si="0"/>
        <v>0</v>
      </c>
    </row>
    <row r="17" spans="2:18" ht="13.95" customHeight="1" x14ac:dyDescent="0.2">
      <c r="B17" s="30">
        <f t="shared" si="1"/>
        <v>7</v>
      </c>
      <c r="C17" s="35"/>
      <c r="D17" s="33"/>
      <c r="E17" s="37"/>
      <c r="F17" s="37" t="s">
        <v>246</v>
      </c>
      <c r="G17" s="37"/>
      <c r="H17" s="37"/>
      <c r="I17" s="37"/>
      <c r="J17" s="37"/>
      <c r="K17" s="62" t="s">
        <v>123</v>
      </c>
      <c r="L17" s="62"/>
      <c r="M17" s="63" t="s">
        <v>138</v>
      </c>
      <c r="O17" s="116" t="s">
        <v>140</v>
      </c>
      <c r="P17">
        <f>IF(K17="＋",0,IF(K17="(＋)",0,ABS(K17)))</f>
        <v>0</v>
      </c>
      <c r="Q17">
        <f>IF(L17="＋",0,IF(L17="(＋)",0,ABS(L17)))</f>
        <v>0</v>
      </c>
      <c r="R17">
        <f>IF(M17="＋",0,IF(M17="(＋)",0,ABS(M17)))</f>
        <v>5</v>
      </c>
    </row>
    <row r="18" spans="2:18" ht="13.95" customHeight="1" x14ac:dyDescent="0.2">
      <c r="B18" s="30">
        <f t="shared" si="1"/>
        <v>8</v>
      </c>
      <c r="C18" s="35"/>
      <c r="D18" s="33"/>
      <c r="E18" s="37"/>
      <c r="F18" s="37" t="s">
        <v>213</v>
      </c>
      <c r="G18" s="37"/>
      <c r="H18" s="37"/>
      <c r="I18" s="37"/>
      <c r="J18" s="37"/>
      <c r="K18" s="62" t="s">
        <v>247</v>
      </c>
      <c r="L18" s="117" t="s">
        <v>203</v>
      </c>
      <c r="M18" s="63" t="s">
        <v>248</v>
      </c>
      <c r="O18" s="116"/>
      <c r="P18">
        <f>IF(K18="＋",0,IF(K18="(＋)",0,ABS(K18)))</f>
        <v>600</v>
      </c>
      <c r="Q18">
        <f t="shared" ref="Q18:R18" si="2">IF(L18="＋",0,IF(L18="(＋)",0,ABS(L18)))</f>
        <v>160</v>
      </c>
      <c r="R18">
        <f t="shared" si="2"/>
        <v>400</v>
      </c>
    </row>
    <row r="19" spans="2:18" ht="13.5" customHeight="1" x14ac:dyDescent="0.2">
      <c r="B19" s="30">
        <f t="shared" si="1"/>
        <v>9</v>
      </c>
      <c r="C19" s="35"/>
      <c r="D19" s="33"/>
      <c r="E19" s="37"/>
      <c r="F19" s="37" t="s">
        <v>141</v>
      </c>
      <c r="G19" s="37"/>
      <c r="H19" s="37"/>
      <c r="I19" s="37"/>
      <c r="J19" s="37"/>
      <c r="K19" s="62" t="s">
        <v>249</v>
      </c>
      <c r="L19" s="62" t="s">
        <v>250</v>
      </c>
      <c r="M19" s="63" t="s">
        <v>251</v>
      </c>
      <c r="O19" t="s">
        <v>14</v>
      </c>
      <c r="P19">
        <f t="shared" si="0"/>
        <v>1650</v>
      </c>
      <c r="Q19">
        <f t="shared" si="0"/>
        <v>850</v>
      </c>
      <c r="R19">
        <f t="shared" si="0"/>
        <v>2550</v>
      </c>
    </row>
    <row r="20" spans="2:18" ht="13.95" customHeight="1" x14ac:dyDescent="0.2">
      <c r="B20" s="30">
        <f t="shared" si="1"/>
        <v>10</v>
      </c>
      <c r="C20" s="35"/>
      <c r="D20" s="33"/>
      <c r="E20" s="37"/>
      <c r="F20" s="37" t="s">
        <v>252</v>
      </c>
      <c r="G20" s="37"/>
      <c r="H20" s="37"/>
      <c r="I20" s="37"/>
      <c r="J20" s="37"/>
      <c r="K20" s="62" t="s">
        <v>253</v>
      </c>
      <c r="L20" s="117" t="s">
        <v>254</v>
      </c>
      <c r="M20" s="63" t="s">
        <v>255</v>
      </c>
      <c r="O20" t="s">
        <v>14</v>
      </c>
      <c r="P20">
        <f t="shared" si="0"/>
        <v>200</v>
      </c>
      <c r="Q20">
        <f t="shared" si="0"/>
        <v>250</v>
      </c>
      <c r="R20">
        <f t="shared" si="0"/>
        <v>300</v>
      </c>
    </row>
    <row r="21" spans="2:18" ht="13.95" customHeight="1" x14ac:dyDescent="0.2">
      <c r="B21" s="30">
        <f t="shared" si="1"/>
        <v>11</v>
      </c>
      <c r="C21" s="35"/>
      <c r="D21" s="33"/>
      <c r="E21" s="37"/>
      <c r="F21" s="37" t="s">
        <v>218</v>
      </c>
      <c r="G21" s="37"/>
      <c r="H21" s="37"/>
      <c r="I21" s="37"/>
      <c r="J21" s="37"/>
      <c r="K21" s="62" t="s">
        <v>256</v>
      </c>
      <c r="L21" s="62" t="s">
        <v>257</v>
      </c>
      <c r="M21" s="63" t="s">
        <v>258</v>
      </c>
      <c r="O21" t="s">
        <v>14</v>
      </c>
      <c r="P21">
        <f t="shared" si="0"/>
        <v>1300</v>
      </c>
      <c r="Q21">
        <f t="shared" si="0"/>
        <v>1600</v>
      </c>
      <c r="R21">
        <f t="shared" si="0"/>
        <v>3200</v>
      </c>
    </row>
    <row r="22" spans="2:18" ht="13.5" customHeight="1" x14ac:dyDescent="0.2">
      <c r="B22" s="30">
        <f t="shared" si="1"/>
        <v>12</v>
      </c>
      <c r="C22" s="32" t="s">
        <v>21</v>
      </c>
      <c r="D22" s="32" t="s">
        <v>22</v>
      </c>
      <c r="E22" s="37"/>
      <c r="F22" s="37" t="s">
        <v>96</v>
      </c>
      <c r="G22" s="37"/>
      <c r="H22" s="37"/>
      <c r="I22" s="37"/>
      <c r="J22" s="37"/>
      <c r="K22" s="64">
        <v>600</v>
      </c>
      <c r="L22" s="69">
        <v>600</v>
      </c>
      <c r="M22" s="65">
        <v>1400</v>
      </c>
    </row>
    <row r="23" spans="2:18" ht="13.5" customHeight="1" x14ac:dyDescent="0.2">
      <c r="B23" s="30">
        <f t="shared" si="1"/>
        <v>13</v>
      </c>
      <c r="C23" s="32" t="s">
        <v>23</v>
      </c>
      <c r="D23" s="32" t="s">
        <v>24</v>
      </c>
      <c r="E23" s="37"/>
      <c r="F23" s="37" t="s">
        <v>142</v>
      </c>
      <c r="G23" s="37"/>
      <c r="H23" s="37"/>
      <c r="I23" s="37"/>
      <c r="J23" s="37"/>
      <c r="K23" s="64"/>
      <c r="L23" s="69">
        <v>1</v>
      </c>
      <c r="M23" s="65">
        <v>7</v>
      </c>
    </row>
    <row r="24" spans="2:18" ht="13.95" customHeight="1" x14ac:dyDescent="0.2">
      <c r="B24" s="30">
        <f t="shared" si="1"/>
        <v>14</v>
      </c>
      <c r="C24" s="33"/>
      <c r="D24" s="33"/>
      <c r="E24" s="37"/>
      <c r="F24" s="37" t="s">
        <v>114</v>
      </c>
      <c r="G24" s="37"/>
      <c r="H24" s="37"/>
      <c r="I24" s="37"/>
      <c r="J24" s="37"/>
      <c r="K24" s="64">
        <v>45</v>
      </c>
      <c r="L24" s="64">
        <v>55</v>
      </c>
      <c r="M24" s="65">
        <v>25</v>
      </c>
    </row>
    <row r="25" spans="2:18" ht="13.95" customHeight="1" x14ac:dyDescent="0.2">
      <c r="B25" s="30">
        <f t="shared" si="1"/>
        <v>15</v>
      </c>
      <c r="C25" s="32" t="s">
        <v>63</v>
      </c>
      <c r="D25" s="32" t="s">
        <v>15</v>
      </c>
      <c r="E25" s="37"/>
      <c r="F25" s="37" t="s">
        <v>125</v>
      </c>
      <c r="G25" s="37"/>
      <c r="H25" s="37"/>
      <c r="I25" s="37"/>
      <c r="J25" s="37"/>
      <c r="K25" s="64"/>
      <c r="L25" s="64">
        <v>45</v>
      </c>
      <c r="M25" s="65" t="s">
        <v>124</v>
      </c>
    </row>
    <row r="26" spans="2:18" ht="13.95" customHeight="1" x14ac:dyDescent="0.2">
      <c r="B26" s="30">
        <f t="shared" si="1"/>
        <v>16</v>
      </c>
      <c r="C26" s="33"/>
      <c r="D26" s="40" t="s">
        <v>146</v>
      </c>
      <c r="E26" s="37"/>
      <c r="F26" s="37" t="s">
        <v>147</v>
      </c>
      <c r="G26" s="37"/>
      <c r="H26" s="37"/>
      <c r="I26" s="37"/>
      <c r="J26" s="37"/>
      <c r="K26" s="64"/>
      <c r="L26" s="64">
        <v>2</v>
      </c>
      <c r="M26" s="65"/>
      <c r="O26">
        <f>COUNTA(K26)</f>
        <v>0</v>
      </c>
      <c r="P26">
        <f>COUNTA(L26)</f>
        <v>1</v>
      </c>
      <c r="Q26">
        <f>COUNTA(M26)</f>
        <v>0</v>
      </c>
    </row>
    <row r="27" spans="2:18" ht="13.95" customHeight="1" x14ac:dyDescent="0.2">
      <c r="B27" s="30">
        <f t="shared" si="1"/>
        <v>17</v>
      </c>
      <c r="C27" s="33"/>
      <c r="D27" s="32" t="s">
        <v>16</v>
      </c>
      <c r="E27" s="37"/>
      <c r="F27" s="37" t="s">
        <v>148</v>
      </c>
      <c r="G27" s="37"/>
      <c r="H27" s="37"/>
      <c r="I27" s="37"/>
      <c r="J27" s="37"/>
      <c r="K27" s="64">
        <v>5</v>
      </c>
      <c r="L27" s="69">
        <v>10</v>
      </c>
      <c r="M27" s="65"/>
    </row>
    <row r="28" spans="2:18" ht="13.95" customHeight="1" x14ac:dyDescent="0.2">
      <c r="B28" s="30">
        <f t="shared" si="1"/>
        <v>18</v>
      </c>
      <c r="C28" s="33"/>
      <c r="D28" s="33"/>
      <c r="E28" s="37"/>
      <c r="F28" s="37" t="s">
        <v>149</v>
      </c>
      <c r="G28" s="37"/>
      <c r="H28" s="37"/>
      <c r="I28" s="37"/>
      <c r="J28" s="37"/>
      <c r="K28" s="64"/>
      <c r="L28" s="69" t="s">
        <v>124</v>
      </c>
      <c r="M28" s="65"/>
    </row>
    <row r="29" spans="2:18" ht="13.5" customHeight="1" x14ac:dyDescent="0.2">
      <c r="B29" s="30">
        <f t="shared" si="1"/>
        <v>19</v>
      </c>
      <c r="C29" s="33"/>
      <c r="D29" s="33"/>
      <c r="E29" s="37"/>
      <c r="F29" s="37" t="s">
        <v>99</v>
      </c>
      <c r="G29" s="37"/>
      <c r="H29" s="37"/>
      <c r="I29" s="37"/>
      <c r="J29" s="37"/>
      <c r="K29" s="64"/>
      <c r="L29" s="64">
        <v>45</v>
      </c>
      <c r="M29" s="65"/>
    </row>
    <row r="30" spans="2:18" ht="13.95" customHeight="1" x14ac:dyDescent="0.2">
      <c r="B30" s="30">
        <f t="shared" si="1"/>
        <v>20</v>
      </c>
      <c r="C30" s="33"/>
      <c r="D30" s="33"/>
      <c r="E30" s="37"/>
      <c r="F30" s="37" t="s">
        <v>150</v>
      </c>
      <c r="G30" s="37"/>
      <c r="H30" s="37"/>
      <c r="I30" s="37"/>
      <c r="J30" s="37"/>
      <c r="K30" s="64"/>
      <c r="L30" s="64" t="s">
        <v>124</v>
      </c>
      <c r="M30" s="65"/>
    </row>
    <row r="31" spans="2:18" ht="13.95" customHeight="1" x14ac:dyDescent="0.2">
      <c r="B31" s="30">
        <f t="shared" si="1"/>
        <v>21</v>
      </c>
      <c r="C31" s="33"/>
      <c r="D31" s="33"/>
      <c r="E31" s="37"/>
      <c r="F31" s="37" t="s">
        <v>259</v>
      </c>
      <c r="G31" s="37"/>
      <c r="H31" s="37"/>
      <c r="I31" s="37"/>
      <c r="J31" s="37"/>
      <c r="K31" s="64"/>
      <c r="L31" s="69"/>
      <c r="M31" s="65" t="s">
        <v>124</v>
      </c>
    </row>
    <row r="32" spans="2:18" ht="13.95" customHeight="1" x14ac:dyDescent="0.2">
      <c r="B32" s="30">
        <f t="shared" si="1"/>
        <v>22</v>
      </c>
      <c r="C32" s="33"/>
      <c r="D32" s="33"/>
      <c r="E32" s="37"/>
      <c r="F32" s="37" t="s">
        <v>17</v>
      </c>
      <c r="G32" s="37"/>
      <c r="H32" s="37"/>
      <c r="I32" s="37"/>
      <c r="J32" s="37"/>
      <c r="K32" s="64" t="s">
        <v>124</v>
      </c>
      <c r="L32" s="69"/>
      <c r="M32" s="65" t="s">
        <v>124</v>
      </c>
    </row>
    <row r="33" spans="2:17" ht="13.95" customHeight="1" x14ac:dyDescent="0.2">
      <c r="B33" s="30">
        <f t="shared" si="1"/>
        <v>23</v>
      </c>
      <c r="C33" s="33"/>
      <c r="D33" s="33"/>
      <c r="E33" s="37"/>
      <c r="F33" s="37" t="s">
        <v>221</v>
      </c>
      <c r="G33" s="37"/>
      <c r="H33" s="37"/>
      <c r="I33" s="37"/>
      <c r="J33" s="37"/>
      <c r="K33" s="64"/>
      <c r="L33" s="64">
        <v>40</v>
      </c>
      <c r="M33" s="65">
        <v>10</v>
      </c>
    </row>
    <row r="34" spans="2:17" ht="13.95" customHeight="1" x14ac:dyDescent="0.2">
      <c r="B34" s="30">
        <f t="shared" si="1"/>
        <v>24</v>
      </c>
      <c r="C34" s="33"/>
      <c r="D34" s="33"/>
      <c r="E34" s="37"/>
      <c r="F34" s="37" t="s">
        <v>127</v>
      </c>
      <c r="G34" s="37"/>
      <c r="H34" s="37"/>
      <c r="I34" s="37"/>
      <c r="J34" s="37"/>
      <c r="K34" s="64"/>
      <c r="L34" s="69">
        <v>5</v>
      </c>
      <c r="M34" s="65">
        <v>5</v>
      </c>
    </row>
    <row r="35" spans="2:17" ht="13.95" customHeight="1" x14ac:dyDescent="0.2">
      <c r="B35" s="30">
        <f t="shared" si="1"/>
        <v>25</v>
      </c>
      <c r="C35" s="33"/>
      <c r="D35" s="33"/>
      <c r="E35" s="37"/>
      <c r="F35" s="37" t="s">
        <v>260</v>
      </c>
      <c r="G35" s="37"/>
      <c r="H35" s="37"/>
      <c r="I35" s="37"/>
      <c r="J35" s="37"/>
      <c r="K35" s="64"/>
      <c r="L35" s="69" t="s">
        <v>124</v>
      </c>
      <c r="M35" s="65"/>
    </row>
    <row r="36" spans="2:17" ht="13.95" customHeight="1" x14ac:dyDescent="0.2">
      <c r="B36" s="30">
        <f t="shared" si="1"/>
        <v>26</v>
      </c>
      <c r="C36" s="33"/>
      <c r="D36" s="33"/>
      <c r="E36" s="37"/>
      <c r="F36" s="37" t="s">
        <v>101</v>
      </c>
      <c r="G36" s="37"/>
      <c r="H36" s="37"/>
      <c r="I36" s="37"/>
      <c r="J36" s="37"/>
      <c r="K36" s="64"/>
      <c r="L36" s="69" t="s">
        <v>124</v>
      </c>
      <c r="M36" s="65"/>
    </row>
    <row r="37" spans="2:17" ht="13.5" customHeight="1" x14ac:dyDescent="0.2">
      <c r="B37" s="30">
        <f t="shared" si="1"/>
        <v>27</v>
      </c>
      <c r="C37" s="33"/>
      <c r="D37" s="33"/>
      <c r="E37" s="37"/>
      <c r="F37" s="37" t="s">
        <v>185</v>
      </c>
      <c r="G37" s="37"/>
      <c r="H37" s="37"/>
      <c r="I37" s="37"/>
      <c r="J37" s="37"/>
      <c r="K37" s="64">
        <v>5</v>
      </c>
      <c r="L37" s="64">
        <v>10</v>
      </c>
      <c r="M37" s="65">
        <v>5</v>
      </c>
    </row>
    <row r="38" spans="2:17" ht="13.5" customHeight="1" x14ac:dyDescent="0.2">
      <c r="B38" s="30">
        <f t="shared" si="1"/>
        <v>28</v>
      </c>
      <c r="C38" s="33"/>
      <c r="D38" s="33"/>
      <c r="E38" s="37"/>
      <c r="F38" s="37" t="s">
        <v>18</v>
      </c>
      <c r="G38" s="37"/>
      <c r="H38" s="37"/>
      <c r="I38" s="37"/>
      <c r="J38" s="37"/>
      <c r="K38" s="64" t="s">
        <v>124</v>
      </c>
      <c r="L38" s="69">
        <v>5</v>
      </c>
      <c r="M38" s="65"/>
    </row>
    <row r="39" spans="2:17" ht="13.95" customHeight="1" x14ac:dyDescent="0.2">
      <c r="B39" s="30">
        <f t="shared" si="1"/>
        <v>29</v>
      </c>
      <c r="C39" s="33"/>
      <c r="D39" s="33"/>
      <c r="E39" s="37"/>
      <c r="F39" s="37" t="s">
        <v>19</v>
      </c>
      <c r="G39" s="37"/>
      <c r="H39" s="37"/>
      <c r="I39" s="37"/>
      <c r="J39" s="37"/>
      <c r="K39" s="64">
        <v>5</v>
      </c>
      <c r="L39" s="64">
        <v>10</v>
      </c>
      <c r="M39" s="65"/>
    </row>
    <row r="40" spans="2:17" ht="13.5" customHeight="1" x14ac:dyDescent="0.2">
      <c r="B40" s="30">
        <f t="shared" si="1"/>
        <v>30</v>
      </c>
      <c r="C40" s="33"/>
      <c r="D40" s="33"/>
      <c r="E40" s="37"/>
      <c r="F40" s="37" t="s">
        <v>102</v>
      </c>
      <c r="G40" s="37"/>
      <c r="H40" s="37"/>
      <c r="I40" s="37"/>
      <c r="J40" s="37"/>
      <c r="K40" s="64"/>
      <c r="L40" s="69"/>
      <c r="M40" s="65">
        <v>5</v>
      </c>
    </row>
    <row r="41" spans="2:17" ht="13.95" customHeight="1" x14ac:dyDescent="0.2">
      <c r="B41" s="30">
        <f t="shared" si="1"/>
        <v>31</v>
      </c>
      <c r="C41" s="32" t="s">
        <v>68</v>
      </c>
      <c r="D41" s="32" t="s">
        <v>65</v>
      </c>
      <c r="E41" s="37"/>
      <c r="F41" s="37" t="s">
        <v>261</v>
      </c>
      <c r="G41" s="37"/>
      <c r="H41" s="37"/>
      <c r="I41" s="37"/>
      <c r="J41" s="37"/>
      <c r="K41" s="64"/>
      <c r="L41" s="69" t="s">
        <v>124</v>
      </c>
      <c r="M41" s="65"/>
    </row>
    <row r="42" spans="2:17" ht="13.95" customHeight="1" x14ac:dyDescent="0.2">
      <c r="B42" s="30">
        <f t="shared" si="1"/>
        <v>32</v>
      </c>
      <c r="C42" s="33"/>
      <c r="D42" s="33"/>
      <c r="E42" s="37"/>
      <c r="F42" s="37" t="s">
        <v>121</v>
      </c>
      <c r="G42" s="37"/>
      <c r="H42" s="37"/>
      <c r="I42" s="37"/>
      <c r="J42" s="37"/>
      <c r="K42" s="64">
        <v>70</v>
      </c>
      <c r="L42" s="64">
        <v>25</v>
      </c>
      <c r="M42" s="65">
        <v>120</v>
      </c>
      <c r="O42">
        <f>COUNTA(K41:K42)</f>
        <v>1</v>
      </c>
      <c r="P42">
        <f>COUNTA(L41:L42)</f>
        <v>2</v>
      </c>
      <c r="Q42">
        <f>COUNTA(M41:M42)</f>
        <v>1</v>
      </c>
    </row>
    <row r="43" spans="2:17" ht="13.95" customHeight="1" x14ac:dyDescent="0.2">
      <c r="B43" s="30">
        <f t="shared" si="1"/>
        <v>33</v>
      </c>
      <c r="C43" s="32" t="s">
        <v>66</v>
      </c>
      <c r="D43" s="32" t="s">
        <v>25</v>
      </c>
      <c r="E43" s="37"/>
      <c r="F43" s="37" t="s">
        <v>151</v>
      </c>
      <c r="G43" s="37"/>
      <c r="H43" s="37"/>
      <c r="I43" s="37"/>
      <c r="J43" s="37"/>
      <c r="K43" s="64" t="s">
        <v>124</v>
      </c>
      <c r="L43" s="64">
        <v>40</v>
      </c>
      <c r="M43" s="65" t="s">
        <v>124</v>
      </c>
    </row>
    <row r="44" spans="2:17" ht="13.5" customHeight="1" x14ac:dyDescent="0.2">
      <c r="B44" s="30">
        <f t="shared" si="1"/>
        <v>34</v>
      </c>
      <c r="C44" s="33"/>
      <c r="D44" s="33"/>
      <c r="E44" s="37"/>
      <c r="F44" s="37" t="s">
        <v>187</v>
      </c>
      <c r="G44" s="37"/>
      <c r="H44" s="37"/>
      <c r="I44" s="37"/>
      <c r="J44" s="37"/>
      <c r="K44" s="64"/>
      <c r="L44" s="69">
        <v>15</v>
      </c>
      <c r="M44" s="65">
        <v>25</v>
      </c>
    </row>
    <row r="45" spans="2:17" ht="13.95" customHeight="1" x14ac:dyDescent="0.2">
      <c r="B45" s="30">
        <f t="shared" si="1"/>
        <v>35</v>
      </c>
      <c r="C45" s="33"/>
      <c r="D45" s="33"/>
      <c r="E45" s="37"/>
      <c r="F45" s="37" t="s">
        <v>262</v>
      </c>
      <c r="G45" s="37"/>
      <c r="H45" s="37"/>
      <c r="I45" s="37"/>
      <c r="J45" s="37"/>
      <c r="K45" s="64"/>
      <c r="L45" s="69">
        <v>20</v>
      </c>
      <c r="M45" s="65" t="s">
        <v>124</v>
      </c>
    </row>
    <row r="46" spans="2:17" ht="13.95" customHeight="1" x14ac:dyDescent="0.2">
      <c r="B46" s="30">
        <f t="shared" si="1"/>
        <v>36</v>
      </c>
      <c r="C46" s="33"/>
      <c r="D46" s="33"/>
      <c r="E46" s="37"/>
      <c r="F46" s="37" t="s">
        <v>263</v>
      </c>
      <c r="G46" s="37"/>
      <c r="H46" s="37"/>
      <c r="I46" s="37"/>
      <c r="J46" s="37"/>
      <c r="K46" s="64"/>
      <c r="L46" s="64" t="s">
        <v>124</v>
      </c>
      <c r="M46" s="65"/>
    </row>
    <row r="47" spans="2:17" ht="13.95" customHeight="1" x14ac:dyDescent="0.2">
      <c r="B47" s="30">
        <f t="shared" si="1"/>
        <v>37</v>
      </c>
      <c r="C47" s="33"/>
      <c r="D47" s="33"/>
      <c r="E47" s="37"/>
      <c r="F47" s="37" t="s">
        <v>189</v>
      </c>
      <c r="G47" s="37"/>
      <c r="H47" s="37"/>
      <c r="I47" s="37"/>
      <c r="J47" s="37"/>
      <c r="K47" s="64">
        <v>100</v>
      </c>
      <c r="L47" s="69">
        <v>160</v>
      </c>
      <c r="M47" s="65">
        <v>20</v>
      </c>
    </row>
    <row r="48" spans="2:17" ht="13.5" customHeight="1" x14ac:dyDescent="0.2">
      <c r="B48" s="30">
        <f t="shared" si="1"/>
        <v>38</v>
      </c>
      <c r="C48" s="33"/>
      <c r="D48" s="33"/>
      <c r="E48" s="37"/>
      <c r="F48" s="37" t="s">
        <v>224</v>
      </c>
      <c r="G48" s="37"/>
      <c r="H48" s="37"/>
      <c r="I48" s="37"/>
      <c r="J48" s="37"/>
      <c r="K48" s="64">
        <v>20</v>
      </c>
      <c r="L48" s="64">
        <v>40</v>
      </c>
      <c r="M48" s="65" t="s">
        <v>124</v>
      </c>
    </row>
    <row r="49" spans="2:22" ht="13.5" customHeight="1" x14ac:dyDescent="0.2">
      <c r="B49" s="30">
        <f t="shared" si="1"/>
        <v>39</v>
      </c>
      <c r="C49" s="33"/>
      <c r="D49" s="33"/>
      <c r="E49" s="37"/>
      <c r="F49" s="37" t="s">
        <v>190</v>
      </c>
      <c r="G49" s="37"/>
      <c r="H49" s="37"/>
      <c r="I49" s="37"/>
      <c r="J49" s="37"/>
      <c r="K49" s="69">
        <v>20</v>
      </c>
      <c r="L49" s="64"/>
      <c r="M49" s="65">
        <v>15</v>
      </c>
    </row>
    <row r="50" spans="2:22" ht="13.95" customHeight="1" x14ac:dyDescent="0.2">
      <c r="B50" s="30">
        <f t="shared" si="1"/>
        <v>40</v>
      </c>
      <c r="C50" s="33"/>
      <c r="D50" s="33"/>
      <c r="E50" s="37"/>
      <c r="F50" s="37" t="s">
        <v>156</v>
      </c>
      <c r="G50" s="37"/>
      <c r="H50" s="37"/>
      <c r="I50" s="37"/>
      <c r="J50" s="37"/>
      <c r="K50" s="69">
        <v>272</v>
      </c>
      <c r="L50" s="64">
        <v>16</v>
      </c>
      <c r="M50" s="65">
        <v>80</v>
      </c>
    </row>
    <row r="51" spans="2:22" ht="13.95" customHeight="1" x14ac:dyDescent="0.2">
      <c r="B51" s="30">
        <f t="shared" si="1"/>
        <v>41</v>
      </c>
      <c r="C51" s="33"/>
      <c r="D51" s="33"/>
      <c r="E51" s="37"/>
      <c r="F51" s="37" t="s">
        <v>264</v>
      </c>
      <c r="G51" s="37"/>
      <c r="H51" s="37"/>
      <c r="I51" s="37"/>
      <c r="J51" s="37"/>
      <c r="K51" s="64"/>
      <c r="L51" s="69">
        <v>5</v>
      </c>
      <c r="M51" s="65"/>
    </row>
    <row r="52" spans="2:22" ht="13.95" customHeight="1" x14ac:dyDescent="0.2">
      <c r="B52" s="30">
        <f t="shared" si="1"/>
        <v>42</v>
      </c>
      <c r="C52" s="33"/>
      <c r="D52" s="33"/>
      <c r="E52" s="37"/>
      <c r="F52" s="37" t="s">
        <v>265</v>
      </c>
      <c r="G52" s="37"/>
      <c r="H52" s="37"/>
      <c r="I52" s="37"/>
      <c r="J52" s="37"/>
      <c r="K52" s="64">
        <v>16</v>
      </c>
      <c r="L52" s="64"/>
      <c r="M52" s="65"/>
      <c r="V52" s="118"/>
    </row>
    <row r="53" spans="2:22" ht="13.95" customHeight="1" x14ac:dyDescent="0.2">
      <c r="B53" s="30">
        <f t="shared" si="1"/>
        <v>43</v>
      </c>
      <c r="C53" s="33"/>
      <c r="D53" s="33"/>
      <c r="E53" s="37"/>
      <c r="F53" s="37" t="s">
        <v>191</v>
      </c>
      <c r="G53" s="37"/>
      <c r="H53" s="37"/>
      <c r="I53" s="37"/>
      <c r="J53" s="37"/>
      <c r="K53" s="64" t="s">
        <v>124</v>
      </c>
      <c r="L53" s="64" t="s">
        <v>124</v>
      </c>
      <c r="M53" s="65" t="s">
        <v>124</v>
      </c>
    </row>
    <row r="54" spans="2:22" ht="13.95" customHeight="1" x14ac:dyDescent="0.2">
      <c r="B54" s="30">
        <f t="shared" si="1"/>
        <v>44</v>
      </c>
      <c r="C54" s="33"/>
      <c r="D54" s="33"/>
      <c r="E54" s="37"/>
      <c r="F54" s="37" t="s">
        <v>194</v>
      </c>
      <c r="G54" s="37"/>
      <c r="H54" s="37"/>
      <c r="I54" s="37"/>
      <c r="J54" s="37"/>
      <c r="K54" s="64"/>
      <c r="L54" s="64" t="s">
        <v>124</v>
      </c>
      <c r="M54" s="65"/>
    </row>
    <row r="55" spans="2:22" ht="13.95" customHeight="1" x14ac:dyDescent="0.2">
      <c r="B55" s="30">
        <f t="shared" si="1"/>
        <v>45</v>
      </c>
      <c r="C55" s="33"/>
      <c r="D55" s="33"/>
      <c r="E55" s="37"/>
      <c r="F55" s="37" t="s">
        <v>115</v>
      </c>
      <c r="G55" s="37"/>
      <c r="H55" s="37"/>
      <c r="I55" s="37"/>
      <c r="J55" s="37"/>
      <c r="K55" s="64">
        <v>30</v>
      </c>
      <c r="L55" s="69">
        <v>90</v>
      </c>
      <c r="M55" s="65">
        <v>20</v>
      </c>
    </row>
    <row r="56" spans="2:22" ht="13.95" customHeight="1" x14ac:dyDescent="0.2">
      <c r="B56" s="30">
        <f t="shared" si="1"/>
        <v>46</v>
      </c>
      <c r="C56" s="33"/>
      <c r="D56" s="33"/>
      <c r="E56" s="37"/>
      <c r="F56" s="37" t="s">
        <v>225</v>
      </c>
      <c r="G56" s="37"/>
      <c r="H56" s="37"/>
      <c r="I56" s="37"/>
      <c r="J56" s="37"/>
      <c r="K56" s="64"/>
      <c r="L56" s="69">
        <v>10</v>
      </c>
      <c r="M56" s="65"/>
    </row>
    <row r="57" spans="2:22" ht="13.5" customHeight="1" x14ac:dyDescent="0.2">
      <c r="B57" s="30">
        <f t="shared" si="1"/>
        <v>47</v>
      </c>
      <c r="C57" s="33"/>
      <c r="D57" s="33"/>
      <c r="E57" s="37"/>
      <c r="F57" s="37" t="s">
        <v>195</v>
      </c>
      <c r="G57" s="37"/>
      <c r="H57" s="37"/>
      <c r="I57" s="37"/>
      <c r="J57" s="37"/>
      <c r="K57" s="64"/>
      <c r="L57" s="69" t="s">
        <v>124</v>
      </c>
      <c r="M57" s="65" t="s">
        <v>124</v>
      </c>
    </row>
    <row r="58" spans="2:22" ht="13.95" customHeight="1" x14ac:dyDescent="0.2">
      <c r="B58" s="30">
        <f t="shared" si="1"/>
        <v>48</v>
      </c>
      <c r="C58" s="33"/>
      <c r="D58" s="33"/>
      <c r="E58" s="37"/>
      <c r="F58" s="37" t="s">
        <v>161</v>
      </c>
      <c r="G58" s="37"/>
      <c r="H58" s="37"/>
      <c r="I58" s="37"/>
      <c r="J58" s="37"/>
      <c r="K58" s="64"/>
      <c r="L58" s="69">
        <v>5</v>
      </c>
      <c r="M58" s="65"/>
    </row>
    <row r="59" spans="2:22" ht="13.95" customHeight="1" x14ac:dyDescent="0.2">
      <c r="B59" s="30">
        <f t="shared" si="1"/>
        <v>49</v>
      </c>
      <c r="C59" s="33"/>
      <c r="D59" s="33"/>
      <c r="E59" s="37"/>
      <c r="F59" s="37" t="s">
        <v>266</v>
      </c>
      <c r="G59" s="37"/>
      <c r="H59" s="37"/>
      <c r="I59" s="37"/>
      <c r="J59" s="37"/>
      <c r="K59" s="64"/>
      <c r="L59" s="69" t="s">
        <v>124</v>
      </c>
      <c r="M59" s="65"/>
    </row>
    <row r="60" spans="2:22" ht="13.95" customHeight="1" x14ac:dyDescent="0.2">
      <c r="B60" s="30">
        <f t="shared" si="1"/>
        <v>50</v>
      </c>
      <c r="C60" s="33"/>
      <c r="D60" s="33"/>
      <c r="E60" s="37"/>
      <c r="F60" s="37" t="s">
        <v>27</v>
      </c>
      <c r="G60" s="37"/>
      <c r="H60" s="37"/>
      <c r="I60" s="37"/>
      <c r="J60" s="37"/>
      <c r="K60" s="64">
        <v>170</v>
      </c>
      <c r="L60" s="69">
        <v>240</v>
      </c>
      <c r="M60" s="65">
        <v>150</v>
      </c>
    </row>
    <row r="61" spans="2:22" ht="13.95" customHeight="1" x14ac:dyDescent="0.2">
      <c r="B61" s="30">
        <f t="shared" si="1"/>
        <v>51</v>
      </c>
      <c r="C61" s="32" t="s">
        <v>28</v>
      </c>
      <c r="D61" s="32" t="s">
        <v>29</v>
      </c>
      <c r="E61" s="37"/>
      <c r="F61" s="37" t="s">
        <v>267</v>
      </c>
      <c r="G61" s="37"/>
      <c r="H61" s="37"/>
      <c r="I61" s="37"/>
      <c r="J61" s="37"/>
      <c r="K61" s="64">
        <v>1</v>
      </c>
      <c r="L61" s="69"/>
      <c r="M61" s="65"/>
    </row>
    <row r="62" spans="2:22" ht="13.95" customHeight="1" x14ac:dyDescent="0.2">
      <c r="B62" s="30">
        <f t="shared" si="1"/>
        <v>52</v>
      </c>
      <c r="C62" s="34"/>
      <c r="D62" s="34"/>
      <c r="E62" s="37"/>
      <c r="F62" s="37" t="s">
        <v>30</v>
      </c>
      <c r="G62" s="37"/>
      <c r="H62" s="37"/>
      <c r="I62" s="37"/>
      <c r="J62" s="37"/>
      <c r="K62" s="64" t="s">
        <v>124</v>
      </c>
      <c r="L62" s="69">
        <v>1</v>
      </c>
      <c r="M62" s="65">
        <v>2</v>
      </c>
      <c r="O62">
        <f>COUNTA(K43:K60)</f>
        <v>9</v>
      </c>
      <c r="P62">
        <f>COUNTA(L43:L60)</f>
        <v>16</v>
      </c>
      <c r="Q62">
        <f>COUNTA(M43:M60)</f>
        <v>11</v>
      </c>
    </row>
    <row r="63" spans="2:22" ht="13.95" customHeight="1" x14ac:dyDescent="0.2">
      <c r="B63" s="30">
        <f t="shared" si="1"/>
        <v>53</v>
      </c>
      <c r="C63" s="32" t="s">
        <v>31</v>
      </c>
      <c r="D63" s="32" t="s">
        <v>32</v>
      </c>
      <c r="E63" s="37"/>
      <c r="F63" s="37" t="s">
        <v>163</v>
      </c>
      <c r="G63" s="37"/>
      <c r="H63" s="37"/>
      <c r="I63" s="37"/>
      <c r="J63" s="37"/>
      <c r="K63" s="64"/>
      <c r="L63" s="69"/>
      <c r="M63" s="65" t="s">
        <v>124</v>
      </c>
    </row>
    <row r="64" spans="2:22" ht="13.95" customHeight="1" x14ac:dyDescent="0.2">
      <c r="B64" s="30">
        <f t="shared" si="1"/>
        <v>54</v>
      </c>
      <c r="C64" s="33"/>
      <c r="D64" s="33"/>
      <c r="E64" s="37"/>
      <c r="F64" s="37" t="s">
        <v>129</v>
      </c>
      <c r="G64" s="37"/>
      <c r="H64" s="37"/>
      <c r="I64" s="37"/>
      <c r="J64" s="37"/>
      <c r="K64" s="64">
        <v>1</v>
      </c>
      <c r="L64" s="69"/>
      <c r="M64" s="65"/>
    </row>
    <row r="65" spans="2:17" ht="13.95" customHeight="1" x14ac:dyDescent="0.2">
      <c r="B65" s="30">
        <f t="shared" si="1"/>
        <v>55</v>
      </c>
      <c r="C65" s="33"/>
      <c r="D65" s="33"/>
      <c r="E65" s="37"/>
      <c r="F65" s="37" t="s">
        <v>268</v>
      </c>
      <c r="G65" s="37"/>
      <c r="H65" s="37"/>
      <c r="I65" s="37"/>
      <c r="J65" s="37"/>
      <c r="K65" s="64"/>
      <c r="L65" s="69">
        <v>1</v>
      </c>
      <c r="M65" s="65"/>
    </row>
    <row r="66" spans="2:17" ht="13.5" customHeight="1" x14ac:dyDescent="0.2">
      <c r="B66" s="30">
        <f t="shared" si="1"/>
        <v>56</v>
      </c>
      <c r="C66" s="33"/>
      <c r="D66" s="33"/>
      <c r="E66" s="37"/>
      <c r="F66" s="37" t="s">
        <v>131</v>
      </c>
      <c r="G66" s="37"/>
      <c r="H66" s="37"/>
      <c r="I66" s="37"/>
      <c r="J66" s="37"/>
      <c r="K66" s="64">
        <v>1</v>
      </c>
      <c r="L66" s="69" t="s">
        <v>124</v>
      </c>
      <c r="M66" s="65">
        <v>1</v>
      </c>
    </row>
    <row r="67" spans="2:17" ht="13.95" customHeight="1" x14ac:dyDescent="0.2">
      <c r="B67" s="30">
        <f t="shared" si="1"/>
        <v>57</v>
      </c>
      <c r="C67" s="33"/>
      <c r="D67" s="33"/>
      <c r="E67" s="37"/>
      <c r="F67" s="37" t="s">
        <v>196</v>
      </c>
      <c r="G67" s="37"/>
      <c r="H67" s="37"/>
      <c r="I67" s="37"/>
      <c r="J67" s="37"/>
      <c r="K67" s="64">
        <v>7</v>
      </c>
      <c r="L67" s="69" t="s">
        <v>124</v>
      </c>
      <c r="M67" s="65">
        <v>2</v>
      </c>
    </row>
    <row r="68" spans="2:17" ht="13.95" customHeight="1" x14ac:dyDescent="0.2">
      <c r="B68" s="30">
        <f t="shared" si="1"/>
        <v>58</v>
      </c>
      <c r="C68" s="33"/>
      <c r="D68" s="33"/>
      <c r="E68" s="37"/>
      <c r="F68" s="37" t="s">
        <v>166</v>
      </c>
      <c r="G68" s="37"/>
      <c r="H68" s="37"/>
      <c r="I68" s="37"/>
      <c r="J68" s="37"/>
      <c r="K68" s="64" t="s">
        <v>124</v>
      </c>
      <c r="L68" s="69">
        <v>1</v>
      </c>
      <c r="M68" s="65" t="s">
        <v>124</v>
      </c>
    </row>
    <row r="69" spans="2:17" ht="13.95" customHeight="1" x14ac:dyDescent="0.2">
      <c r="B69" s="30">
        <f t="shared" si="1"/>
        <v>59</v>
      </c>
      <c r="C69" s="32" t="s">
        <v>33</v>
      </c>
      <c r="D69" s="32" t="s">
        <v>226</v>
      </c>
      <c r="E69" s="37"/>
      <c r="F69" s="37" t="s">
        <v>227</v>
      </c>
      <c r="G69" s="37"/>
      <c r="H69" s="37"/>
      <c r="I69" s="37"/>
      <c r="J69" s="37"/>
      <c r="K69" s="64" t="s">
        <v>124</v>
      </c>
      <c r="L69" s="69"/>
      <c r="M69" s="65" t="s">
        <v>124</v>
      </c>
    </row>
    <row r="70" spans="2:17" ht="13.95" customHeight="1" x14ac:dyDescent="0.2">
      <c r="B70" s="30">
        <f t="shared" si="1"/>
        <v>60</v>
      </c>
      <c r="C70" s="33"/>
      <c r="D70" s="32" t="s">
        <v>34</v>
      </c>
      <c r="E70" s="37"/>
      <c r="F70" s="37" t="s">
        <v>103</v>
      </c>
      <c r="G70" s="37"/>
      <c r="H70" s="37"/>
      <c r="I70" s="37"/>
      <c r="J70" s="37"/>
      <c r="K70" s="64" t="s">
        <v>124</v>
      </c>
      <c r="L70" s="69"/>
      <c r="M70" s="65">
        <v>1</v>
      </c>
    </row>
    <row r="71" spans="2:17" ht="13.95" customHeight="1" x14ac:dyDescent="0.2">
      <c r="B71" s="30">
        <f t="shared" si="1"/>
        <v>61</v>
      </c>
      <c r="C71" s="33"/>
      <c r="D71" s="32" t="s">
        <v>35</v>
      </c>
      <c r="E71" s="37"/>
      <c r="F71" s="37" t="s">
        <v>113</v>
      </c>
      <c r="G71" s="37"/>
      <c r="H71" s="37"/>
      <c r="I71" s="37"/>
      <c r="J71" s="37"/>
      <c r="K71" s="64">
        <v>2</v>
      </c>
      <c r="L71" s="69">
        <v>2</v>
      </c>
      <c r="M71" s="65" t="s">
        <v>124</v>
      </c>
    </row>
    <row r="72" spans="2:17" ht="13.95" customHeight="1" x14ac:dyDescent="0.2">
      <c r="B72" s="30">
        <f t="shared" si="1"/>
        <v>62</v>
      </c>
      <c r="C72" s="33"/>
      <c r="D72" s="33"/>
      <c r="E72" s="37"/>
      <c r="F72" s="37" t="s">
        <v>269</v>
      </c>
      <c r="G72" s="37"/>
      <c r="H72" s="37"/>
      <c r="I72" s="37"/>
      <c r="J72" s="37"/>
      <c r="K72" s="64"/>
      <c r="L72" s="69" t="s">
        <v>124</v>
      </c>
      <c r="M72" s="65"/>
    </row>
    <row r="73" spans="2:17" ht="13.95" customHeight="1" x14ac:dyDescent="0.2">
      <c r="B73" s="30">
        <f t="shared" si="1"/>
        <v>63</v>
      </c>
      <c r="C73" s="33"/>
      <c r="D73" s="33"/>
      <c r="E73" s="37"/>
      <c r="F73" s="37" t="s">
        <v>36</v>
      </c>
      <c r="G73" s="37"/>
      <c r="H73" s="37"/>
      <c r="I73" s="37"/>
      <c r="J73" s="37"/>
      <c r="K73" s="64">
        <v>10</v>
      </c>
      <c r="L73" s="69">
        <v>20</v>
      </c>
      <c r="M73" s="65">
        <v>15</v>
      </c>
    </row>
    <row r="74" spans="2:17" ht="13.95" customHeight="1" x14ac:dyDescent="0.2">
      <c r="B74" s="30">
        <f t="shared" si="1"/>
        <v>64</v>
      </c>
      <c r="C74" s="34"/>
      <c r="D74" s="40" t="s">
        <v>37</v>
      </c>
      <c r="E74" s="37"/>
      <c r="F74" s="37" t="s">
        <v>38</v>
      </c>
      <c r="G74" s="37"/>
      <c r="H74" s="37"/>
      <c r="I74" s="37"/>
      <c r="J74" s="37"/>
      <c r="K74" s="64">
        <v>15</v>
      </c>
      <c r="L74" s="64">
        <v>20</v>
      </c>
      <c r="M74" s="65">
        <v>10</v>
      </c>
    </row>
    <row r="75" spans="2:17" ht="13.95" customHeight="1" x14ac:dyDescent="0.2">
      <c r="B75" s="30">
        <f t="shared" si="1"/>
        <v>65</v>
      </c>
      <c r="C75" s="32" t="s">
        <v>0</v>
      </c>
      <c r="D75" s="40" t="s">
        <v>39</v>
      </c>
      <c r="E75" s="37"/>
      <c r="F75" s="37" t="s">
        <v>40</v>
      </c>
      <c r="G75" s="37"/>
      <c r="H75" s="37"/>
      <c r="I75" s="37"/>
      <c r="J75" s="37"/>
      <c r="K75" s="64"/>
      <c r="L75" s="64" t="s">
        <v>124</v>
      </c>
      <c r="M75" s="65"/>
      <c r="O75">
        <f>COUNTA(K62:K75)</f>
        <v>10</v>
      </c>
      <c r="P75">
        <f>COUNTA(L62:L75)</f>
        <v>10</v>
      </c>
      <c r="Q75">
        <f>COUNTA(M62:M75)</f>
        <v>10</v>
      </c>
    </row>
    <row r="76" spans="2:17" ht="13.95" customHeight="1" x14ac:dyDescent="0.2">
      <c r="B76" s="30">
        <f t="shared" si="1"/>
        <v>66</v>
      </c>
      <c r="C76" s="129" t="s">
        <v>41</v>
      </c>
      <c r="D76" s="130"/>
      <c r="E76" s="37"/>
      <c r="F76" s="37" t="s">
        <v>42</v>
      </c>
      <c r="G76" s="37"/>
      <c r="H76" s="37"/>
      <c r="I76" s="37"/>
      <c r="J76" s="37"/>
      <c r="K76" s="64">
        <v>75</v>
      </c>
      <c r="L76" s="69">
        <v>150</v>
      </c>
      <c r="M76" s="65">
        <v>50</v>
      </c>
    </row>
    <row r="77" spans="2:17" ht="13.95" customHeight="1" x14ac:dyDescent="0.2">
      <c r="B77" s="30">
        <f t="shared" ref="B77:B78" si="3">B76+1</f>
        <v>67</v>
      </c>
      <c r="C77" s="35"/>
      <c r="D77" s="36"/>
      <c r="E77" s="37"/>
      <c r="F77" s="37" t="s">
        <v>43</v>
      </c>
      <c r="G77" s="37"/>
      <c r="H77" s="37"/>
      <c r="I77" s="37"/>
      <c r="J77" s="37"/>
      <c r="K77" s="64"/>
      <c r="L77" s="69">
        <v>100</v>
      </c>
      <c r="M77" s="65">
        <v>200</v>
      </c>
    </row>
    <row r="78" spans="2:17" ht="13.5" customHeight="1" thickBot="1" x14ac:dyDescent="0.25">
      <c r="B78" s="30">
        <f t="shared" si="3"/>
        <v>68</v>
      </c>
      <c r="C78" s="35"/>
      <c r="D78" s="36"/>
      <c r="E78" s="37"/>
      <c r="F78" s="37" t="s">
        <v>44</v>
      </c>
      <c r="G78" s="37"/>
      <c r="H78" s="37"/>
      <c r="I78" s="37"/>
      <c r="J78" s="37"/>
      <c r="K78" s="64">
        <v>150</v>
      </c>
      <c r="L78" s="69">
        <v>100</v>
      </c>
      <c r="M78" s="65">
        <v>150</v>
      </c>
    </row>
    <row r="79" spans="2:17" ht="13.95" customHeight="1" x14ac:dyDescent="0.2">
      <c r="B79" s="66"/>
      <c r="C79" s="67"/>
      <c r="D79" s="67"/>
      <c r="E79" s="68"/>
      <c r="F79" s="68"/>
      <c r="G79" s="68"/>
      <c r="H79" s="68"/>
      <c r="I79" s="68"/>
      <c r="J79" s="68"/>
      <c r="K79" s="68"/>
      <c r="L79" s="68"/>
      <c r="M79" s="68"/>
      <c r="O79">
        <f>COUNTA(K$11:K$78)</f>
        <v>41</v>
      </c>
      <c r="P79">
        <f>COUNTA(L$11:L$78)</f>
        <v>56</v>
      </c>
      <c r="Q79">
        <f>COUNTA(M$11:M$78)</f>
        <v>45</v>
      </c>
    </row>
    <row r="80" spans="2:17" ht="18" customHeight="1" x14ac:dyDescent="0.2">
      <c r="O80" s="95">
        <f>SUM(K$22:K$78,P$11:P$21)</f>
        <v>13235</v>
      </c>
      <c r="P80" s="95">
        <f>SUM(L$22:L$78,Q$11:Q$21)</f>
        <v>14254</v>
      </c>
      <c r="Q80" s="95">
        <f>SUM(M$22:M$78,R$11:R$21)</f>
        <v>17973</v>
      </c>
    </row>
    <row r="81" spans="2:17" ht="18" customHeight="1" x14ac:dyDescent="0.2">
      <c r="B81" s="18"/>
    </row>
    <row r="82" spans="2:17" ht="9" customHeight="1" thickBot="1" x14ac:dyDescent="0.25"/>
    <row r="83" spans="2:17" ht="18" customHeight="1" x14ac:dyDescent="0.2">
      <c r="B83" s="1"/>
      <c r="C83" s="2"/>
      <c r="D83" s="131" t="s">
        <v>1</v>
      </c>
      <c r="E83" s="131"/>
      <c r="F83" s="131"/>
      <c r="G83" s="131"/>
      <c r="H83" s="2"/>
      <c r="I83" s="2"/>
      <c r="J83" s="3"/>
      <c r="K83" s="71" t="s">
        <v>70</v>
      </c>
      <c r="L83" s="81" t="s">
        <v>72</v>
      </c>
      <c r="M83" s="90" t="s">
        <v>73</v>
      </c>
    </row>
    <row r="84" spans="2:17" ht="18" customHeight="1" thickBot="1" x14ac:dyDescent="0.25">
      <c r="B84" s="6"/>
      <c r="C84" s="7"/>
      <c r="D84" s="127" t="s">
        <v>2</v>
      </c>
      <c r="E84" s="127"/>
      <c r="F84" s="127"/>
      <c r="G84" s="127"/>
      <c r="H84" s="7"/>
      <c r="I84" s="7"/>
      <c r="J84" s="8"/>
      <c r="K84" s="107" t="str">
        <f>K5</f>
        <v>2022.8.10</v>
      </c>
      <c r="L84" s="108" t="str">
        <f>K84</f>
        <v>2022.8.10</v>
      </c>
      <c r="M84" s="109" t="str">
        <f>K84</f>
        <v>2022.8.10</v>
      </c>
    </row>
    <row r="85" spans="2:17" ht="19.95" customHeight="1" thickTop="1" x14ac:dyDescent="0.2">
      <c r="B85" s="132" t="s">
        <v>46</v>
      </c>
      <c r="C85" s="133"/>
      <c r="D85" s="133"/>
      <c r="E85" s="133"/>
      <c r="F85" s="133"/>
      <c r="G85" s="133"/>
      <c r="H85" s="133"/>
      <c r="I85" s="133"/>
      <c r="J85" s="29"/>
      <c r="K85" s="75">
        <f>SUM(K86:K94)</f>
        <v>13235</v>
      </c>
      <c r="L85" s="75">
        <f>SUM(L86:L94)</f>
        <v>14254</v>
      </c>
      <c r="M85" s="93">
        <f>SUM(M86:M94)</f>
        <v>17973</v>
      </c>
    </row>
    <row r="86" spans="2:17" ht="13.95" customHeight="1" x14ac:dyDescent="0.2">
      <c r="B86" s="120" t="s">
        <v>47</v>
      </c>
      <c r="C86" s="121"/>
      <c r="D86" s="134"/>
      <c r="E86" s="43"/>
      <c r="F86" s="15"/>
      <c r="G86" s="119" t="s">
        <v>13</v>
      </c>
      <c r="H86" s="119"/>
      <c r="I86" s="15"/>
      <c r="J86" s="16"/>
      <c r="K86" s="38">
        <f>SUM(P$11:P$21)</f>
        <v>11615</v>
      </c>
      <c r="L86" s="20">
        <f>SUM(Q$11:Q$21)</f>
        <v>12365</v>
      </c>
      <c r="M86" s="39">
        <f>SUM(R$11:R$21)</f>
        <v>15655</v>
      </c>
    </row>
    <row r="87" spans="2:17" ht="13.95" customHeight="1" x14ac:dyDescent="0.2">
      <c r="B87" s="17"/>
      <c r="C87" s="18"/>
      <c r="D87" s="19"/>
      <c r="E87" s="20"/>
      <c r="F87" s="37"/>
      <c r="G87" s="119" t="s">
        <v>67</v>
      </c>
      <c r="H87" s="119"/>
      <c r="I87" s="112"/>
      <c r="J87" s="44"/>
      <c r="K87" s="38">
        <f>SUM(K$22)</f>
        <v>600</v>
      </c>
      <c r="L87" s="20">
        <f>SUM(L$22)</f>
        <v>600</v>
      </c>
      <c r="M87" s="39">
        <f>SUM(M$22)</f>
        <v>1400</v>
      </c>
      <c r="O87">
        <f>COUNTA(K$11:K$78)</f>
        <v>41</v>
      </c>
      <c r="P87">
        <f>COUNTA(L$11:L$78)</f>
        <v>56</v>
      </c>
      <c r="Q87">
        <f>COUNTA(M$11:M$78)</f>
        <v>45</v>
      </c>
    </row>
    <row r="88" spans="2:17" ht="13.95" customHeight="1" x14ac:dyDescent="0.2">
      <c r="B88" s="17"/>
      <c r="C88" s="18"/>
      <c r="D88" s="19"/>
      <c r="E88" s="20"/>
      <c r="F88" s="37"/>
      <c r="G88" s="119" t="s">
        <v>24</v>
      </c>
      <c r="H88" s="119"/>
      <c r="I88" s="15"/>
      <c r="J88" s="16"/>
      <c r="K88" s="38">
        <f>SUM(K$23:K$24)</f>
        <v>45</v>
      </c>
      <c r="L88" s="20">
        <f>SUM(L$23:L$24)</f>
        <v>56</v>
      </c>
      <c r="M88" s="39">
        <f>SUM(M$23:M$24)</f>
        <v>32</v>
      </c>
      <c r="O88" s="95">
        <f>SUM(K$22:K$78,P$11:P$21)</f>
        <v>13235</v>
      </c>
      <c r="P88" s="95">
        <f>SUM(L$22:L$78,Q$11:Q$21)</f>
        <v>14254</v>
      </c>
      <c r="Q88" s="95">
        <f>SUM(M$22:M$78,R$11:R$21)</f>
        <v>17973</v>
      </c>
    </row>
    <row r="89" spans="2:17" ht="13.95" customHeight="1" x14ac:dyDescent="0.2">
      <c r="B89" s="17"/>
      <c r="C89" s="18"/>
      <c r="D89" s="19"/>
      <c r="E89" s="20"/>
      <c r="F89" s="37"/>
      <c r="G89" s="119" t="s">
        <v>15</v>
      </c>
      <c r="H89" s="119"/>
      <c r="I89" s="15"/>
      <c r="J89" s="16"/>
      <c r="K89" s="38">
        <f>SUM(K$25:K$25)</f>
        <v>0</v>
      </c>
      <c r="L89" s="20">
        <f>SUM(L$25:L$25)</f>
        <v>45</v>
      </c>
      <c r="M89" s="39">
        <f>SUM(M$25:M$25)</f>
        <v>0</v>
      </c>
    </row>
    <row r="90" spans="2:17" ht="13.95" customHeight="1" x14ac:dyDescent="0.2">
      <c r="B90" s="17"/>
      <c r="C90" s="18"/>
      <c r="D90" s="19"/>
      <c r="E90" s="20"/>
      <c r="F90" s="37"/>
      <c r="G90" s="119" t="s">
        <v>16</v>
      </c>
      <c r="H90" s="119"/>
      <c r="I90" s="15"/>
      <c r="J90" s="16"/>
      <c r="K90" s="38">
        <f>SUM(K$27:K$40)</f>
        <v>15</v>
      </c>
      <c r="L90" s="20">
        <f>SUM(L$27:L$40)</f>
        <v>125</v>
      </c>
      <c r="M90" s="39">
        <f>SUM(M$27:M$40)</f>
        <v>25</v>
      </c>
    </row>
    <row r="91" spans="2:17" ht="13.95" customHeight="1" x14ac:dyDescent="0.2">
      <c r="B91" s="17"/>
      <c r="C91" s="18"/>
      <c r="D91" s="19"/>
      <c r="E91" s="20"/>
      <c r="F91" s="37"/>
      <c r="G91" s="119" t="s">
        <v>65</v>
      </c>
      <c r="H91" s="119"/>
      <c r="I91" s="15"/>
      <c r="J91" s="16"/>
      <c r="K91" s="38">
        <f>SUM(K$41:K$42)</f>
        <v>70</v>
      </c>
      <c r="L91" s="20">
        <f>SUM(L$41:L$42)</f>
        <v>25</v>
      </c>
      <c r="M91" s="39">
        <f>SUM(M$41:M$42)</f>
        <v>120</v>
      </c>
    </row>
    <row r="92" spans="2:17" ht="13.95" customHeight="1" x14ac:dyDescent="0.2">
      <c r="B92" s="17"/>
      <c r="C92" s="18"/>
      <c r="D92" s="19"/>
      <c r="E92" s="20"/>
      <c r="F92" s="37"/>
      <c r="G92" s="119" t="s">
        <v>104</v>
      </c>
      <c r="H92" s="119"/>
      <c r="I92" s="15"/>
      <c r="J92" s="16"/>
      <c r="K92" s="38">
        <f>SUM(K$43:K$60)</f>
        <v>628</v>
      </c>
      <c r="L92" s="20">
        <f>SUM(L$43:L$60)</f>
        <v>641</v>
      </c>
      <c r="M92" s="39">
        <f>SUM(M$43:M$60)</f>
        <v>310</v>
      </c>
    </row>
    <row r="93" spans="2:17" ht="13.95" customHeight="1" x14ac:dyDescent="0.2">
      <c r="B93" s="17"/>
      <c r="C93" s="18"/>
      <c r="D93" s="19"/>
      <c r="E93" s="20"/>
      <c r="F93" s="37"/>
      <c r="G93" s="119" t="s">
        <v>48</v>
      </c>
      <c r="H93" s="119"/>
      <c r="I93" s="15"/>
      <c r="J93" s="16"/>
      <c r="K93" s="38">
        <f>SUM(K$26:K$26,K$76:K$77)</f>
        <v>75</v>
      </c>
      <c r="L93" s="20">
        <f>SUM(L$26:L$26,L$76:L$77)</f>
        <v>252</v>
      </c>
      <c r="M93" s="39">
        <f>SUM(M$26:M$26,M$76:M$77)</f>
        <v>250</v>
      </c>
    </row>
    <row r="94" spans="2:17" ht="13.95" customHeight="1" thickBot="1" x14ac:dyDescent="0.25">
      <c r="B94" s="21"/>
      <c r="C94" s="22"/>
      <c r="D94" s="23"/>
      <c r="E94" s="45"/>
      <c r="F94" s="10"/>
      <c r="G94" s="122" t="s">
        <v>45</v>
      </c>
      <c r="H94" s="122"/>
      <c r="I94" s="46"/>
      <c r="J94" s="47"/>
      <c r="K94" s="41">
        <f>SUM(K$61:K$75,K$78)</f>
        <v>187</v>
      </c>
      <c r="L94" s="45">
        <f>SUM(L$62:L$75,L$78)</f>
        <v>145</v>
      </c>
      <c r="M94" s="42">
        <f>SUM(M$61:M$75,M$78)</f>
        <v>181</v>
      </c>
    </row>
    <row r="95" spans="2:17" ht="18" customHeight="1" thickTop="1" x14ac:dyDescent="0.2">
      <c r="B95" s="123" t="s">
        <v>49</v>
      </c>
      <c r="C95" s="124"/>
      <c r="D95" s="125"/>
      <c r="E95" s="53"/>
      <c r="F95" s="113"/>
      <c r="G95" s="126" t="s">
        <v>50</v>
      </c>
      <c r="H95" s="126"/>
      <c r="I95" s="113"/>
      <c r="J95" s="114"/>
      <c r="K95" s="76" t="s">
        <v>51</v>
      </c>
      <c r="L95" s="84"/>
      <c r="M95" s="94"/>
    </row>
    <row r="96" spans="2:17" ht="18" customHeight="1" x14ac:dyDescent="0.2">
      <c r="B96" s="50"/>
      <c r="C96" s="51"/>
      <c r="D96" s="51"/>
      <c r="E96" s="48"/>
      <c r="F96" s="49"/>
      <c r="G96" s="31"/>
      <c r="H96" s="31"/>
      <c r="I96" s="49"/>
      <c r="J96" s="52"/>
      <c r="K96" s="77" t="s">
        <v>52</v>
      </c>
      <c r="L96" s="85"/>
      <c r="M96" s="88"/>
    </row>
    <row r="97" spans="2:14" ht="18" customHeight="1" x14ac:dyDescent="0.2">
      <c r="B97" s="17"/>
      <c r="C97" s="18"/>
      <c r="D97" s="18"/>
      <c r="E97" s="54"/>
      <c r="F97" s="7"/>
      <c r="G97" s="127" t="s">
        <v>53</v>
      </c>
      <c r="H97" s="127"/>
      <c r="I97" s="111"/>
      <c r="J97" s="115"/>
      <c r="K97" s="78" t="s">
        <v>54</v>
      </c>
      <c r="L97" s="86"/>
      <c r="M97" s="86"/>
    </row>
    <row r="98" spans="2:14" ht="18" customHeight="1" x14ac:dyDescent="0.2">
      <c r="B98" s="17"/>
      <c r="C98" s="18"/>
      <c r="D98" s="18"/>
      <c r="E98" s="55"/>
      <c r="F98" s="18"/>
      <c r="G98" s="56"/>
      <c r="H98" s="56"/>
      <c r="I98" s="51"/>
      <c r="J98" s="57"/>
      <c r="K98" s="79" t="s">
        <v>105</v>
      </c>
      <c r="L98" s="87"/>
      <c r="M98" s="87"/>
    </row>
    <row r="99" spans="2:14" ht="18" customHeight="1" x14ac:dyDescent="0.2">
      <c r="B99" s="17"/>
      <c r="C99" s="18"/>
      <c r="D99" s="18"/>
      <c r="E99" s="55"/>
      <c r="F99" s="18"/>
      <c r="G99" s="56"/>
      <c r="H99" s="56"/>
      <c r="I99" s="51"/>
      <c r="J99" s="57"/>
      <c r="K99" s="77" t="s">
        <v>78</v>
      </c>
      <c r="L99" s="85"/>
      <c r="M99" s="88"/>
    </row>
    <row r="100" spans="2:14" ht="18" customHeight="1" x14ac:dyDescent="0.2">
      <c r="B100" s="17"/>
      <c r="C100" s="18"/>
      <c r="D100" s="18"/>
      <c r="E100" s="54"/>
      <c r="F100" s="7"/>
      <c r="G100" s="127" t="s">
        <v>55</v>
      </c>
      <c r="H100" s="127"/>
      <c r="I100" s="111"/>
      <c r="J100" s="115"/>
      <c r="K100" s="78" t="s">
        <v>79</v>
      </c>
      <c r="L100" s="86"/>
      <c r="M100" s="86"/>
    </row>
    <row r="101" spans="2:14" ht="18" customHeight="1" x14ac:dyDescent="0.2">
      <c r="B101" s="17"/>
      <c r="C101" s="18"/>
      <c r="D101" s="18"/>
      <c r="E101" s="55"/>
      <c r="F101" s="18"/>
      <c r="G101" s="56"/>
      <c r="H101" s="56"/>
      <c r="I101" s="51"/>
      <c r="J101" s="57"/>
      <c r="K101" s="79" t="s">
        <v>106</v>
      </c>
      <c r="L101" s="87"/>
      <c r="M101" s="87"/>
    </row>
    <row r="102" spans="2:14" ht="18" customHeight="1" x14ac:dyDescent="0.2">
      <c r="B102" s="17"/>
      <c r="C102" s="18"/>
      <c r="D102" s="18"/>
      <c r="E102" s="55"/>
      <c r="F102" s="18"/>
      <c r="G102" s="56"/>
      <c r="H102" s="56"/>
      <c r="I102" s="51"/>
      <c r="J102" s="57"/>
      <c r="K102" s="79" t="s">
        <v>107</v>
      </c>
      <c r="L102" s="87"/>
      <c r="M102" s="87"/>
    </row>
    <row r="103" spans="2:14" ht="18" customHeight="1" x14ac:dyDescent="0.2">
      <c r="B103" s="17"/>
      <c r="C103" s="18"/>
      <c r="D103" s="18"/>
      <c r="E103" s="12"/>
      <c r="F103" s="13"/>
      <c r="G103" s="31"/>
      <c r="H103" s="31"/>
      <c r="I103" s="49"/>
      <c r="J103" s="52"/>
      <c r="K103" s="79" t="s">
        <v>106</v>
      </c>
      <c r="L103" s="88"/>
      <c r="M103" s="88"/>
    </row>
    <row r="104" spans="2:14" ht="18" customHeight="1" x14ac:dyDescent="0.2">
      <c r="B104" s="24"/>
      <c r="C104" s="13"/>
      <c r="D104" s="13"/>
      <c r="E104" s="20"/>
      <c r="F104" s="37"/>
      <c r="G104" s="119" t="s">
        <v>56</v>
      </c>
      <c r="H104" s="119"/>
      <c r="I104" s="15"/>
      <c r="J104" s="16"/>
      <c r="K104" s="70" t="s">
        <v>133</v>
      </c>
      <c r="L104" s="99"/>
      <c r="M104" s="89"/>
    </row>
    <row r="105" spans="2:14" ht="18" customHeight="1" x14ac:dyDescent="0.2">
      <c r="B105" s="120" t="s">
        <v>57</v>
      </c>
      <c r="C105" s="121"/>
      <c r="D105" s="121"/>
      <c r="E105" s="7"/>
      <c r="F105" s="7"/>
      <c r="G105" s="7"/>
      <c r="H105" s="7"/>
      <c r="I105" s="7"/>
      <c r="J105" s="7"/>
      <c r="K105" s="7"/>
      <c r="L105" s="7"/>
      <c r="M105" s="7"/>
      <c r="N105" s="17"/>
    </row>
    <row r="106" spans="2:14" ht="14.1" customHeight="1" x14ac:dyDescent="0.2">
      <c r="B106" s="58"/>
      <c r="C106" s="59" t="s">
        <v>58</v>
      </c>
      <c r="D106" s="60"/>
      <c r="E106" s="59"/>
      <c r="F106" s="59"/>
      <c r="G106" s="59"/>
      <c r="H106" s="59"/>
      <c r="I106" s="59"/>
      <c r="J106" s="59"/>
      <c r="K106" s="59"/>
      <c r="L106" s="59"/>
      <c r="M106" s="59"/>
      <c r="N106" s="61"/>
    </row>
    <row r="107" spans="2:14" ht="14.1" customHeight="1" x14ac:dyDescent="0.2">
      <c r="B107" s="58"/>
      <c r="C107" s="59" t="s">
        <v>59</v>
      </c>
      <c r="D107" s="60"/>
      <c r="E107" s="59"/>
      <c r="F107" s="59"/>
      <c r="G107" s="59"/>
      <c r="H107" s="59"/>
      <c r="I107" s="59"/>
      <c r="J107" s="59"/>
      <c r="K107" s="59"/>
      <c r="L107" s="59"/>
      <c r="M107" s="59"/>
      <c r="N107" s="61"/>
    </row>
    <row r="108" spans="2:14" ht="14.1" customHeight="1" x14ac:dyDescent="0.2">
      <c r="B108" s="58"/>
      <c r="C108" s="59" t="s">
        <v>60</v>
      </c>
      <c r="D108" s="60"/>
      <c r="E108" s="59"/>
      <c r="F108" s="59"/>
      <c r="G108" s="59"/>
      <c r="H108" s="59"/>
      <c r="I108" s="59"/>
      <c r="J108" s="59"/>
      <c r="K108" s="59"/>
      <c r="L108" s="59"/>
      <c r="M108" s="59"/>
      <c r="N108" s="61"/>
    </row>
    <row r="109" spans="2:14" ht="14.1" customHeight="1" x14ac:dyDescent="0.2">
      <c r="B109" s="58"/>
      <c r="C109" s="59" t="s">
        <v>86</v>
      </c>
      <c r="D109" s="60"/>
      <c r="E109" s="59"/>
      <c r="F109" s="59"/>
      <c r="G109" s="59"/>
      <c r="H109" s="59"/>
      <c r="I109" s="59"/>
      <c r="J109" s="59"/>
      <c r="K109" s="59"/>
      <c r="L109" s="59"/>
      <c r="M109" s="59"/>
      <c r="N109" s="61"/>
    </row>
    <row r="110" spans="2:14" ht="14.1" customHeight="1" x14ac:dyDescent="0.2">
      <c r="B110" s="58"/>
      <c r="C110" s="59" t="s">
        <v>108</v>
      </c>
      <c r="D110" s="60"/>
      <c r="E110" s="59"/>
      <c r="F110" s="59"/>
      <c r="G110" s="59"/>
      <c r="H110" s="59"/>
      <c r="I110" s="59"/>
      <c r="J110" s="59"/>
      <c r="K110" s="59"/>
      <c r="L110" s="59"/>
      <c r="M110" s="59"/>
      <c r="N110" s="61"/>
    </row>
    <row r="111" spans="2:14" ht="14.1" customHeight="1" x14ac:dyDescent="0.2">
      <c r="B111" s="61"/>
      <c r="C111" s="59" t="s">
        <v>85</v>
      </c>
      <c r="D111" s="59"/>
      <c r="E111" s="59"/>
      <c r="F111" s="59"/>
      <c r="G111" s="59"/>
      <c r="H111" s="59"/>
      <c r="I111" s="59"/>
      <c r="J111" s="59"/>
      <c r="K111" s="59"/>
      <c r="L111" s="59"/>
      <c r="M111" s="59"/>
      <c r="N111" s="61"/>
    </row>
    <row r="112" spans="2:14" ht="14.1" customHeight="1" x14ac:dyDescent="0.2">
      <c r="B112" s="61"/>
      <c r="C112" s="59" t="s">
        <v>84</v>
      </c>
      <c r="D112" s="59"/>
      <c r="E112" s="59"/>
      <c r="F112" s="59"/>
      <c r="G112" s="59"/>
      <c r="H112" s="59"/>
      <c r="I112" s="59"/>
      <c r="J112" s="59"/>
      <c r="K112" s="59"/>
      <c r="L112" s="59"/>
      <c r="M112" s="59"/>
      <c r="N112" s="61"/>
    </row>
    <row r="113" spans="2:14" ht="14.1" customHeight="1" x14ac:dyDescent="0.2">
      <c r="B113" s="61"/>
      <c r="C113" s="59" t="s">
        <v>81</v>
      </c>
      <c r="D113" s="59"/>
      <c r="E113" s="59"/>
      <c r="F113" s="59"/>
      <c r="G113" s="59"/>
      <c r="H113" s="59"/>
      <c r="I113" s="59"/>
      <c r="J113" s="59"/>
      <c r="K113" s="59"/>
      <c r="L113" s="59"/>
      <c r="M113" s="59"/>
      <c r="N113" s="61"/>
    </row>
    <row r="114" spans="2:14" ht="14.1" customHeight="1" x14ac:dyDescent="0.2">
      <c r="B114" s="61"/>
      <c r="C114" s="59" t="s">
        <v>82</v>
      </c>
      <c r="D114" s="59"/>
      <c r="E114" s="59"/>
      <c r="F114" s="59"/>
      <c r="G114" s="59"/>
      <c r="H114" s="59"/>
      <c r="I114" s="59"/>
      <c r="J114" s="59"/>
      <c r="K114" s="59"/>
      <c r="L114" s="59"/>
      <c r="M114" s="59"/>
      <c r="N114" s="61"/>
    </row>
    <row r="115" spans="2:14" ht="14.1" customHeight="1" x14ac:dyDescent="0.2">
      <c r="B115" s="61"/>
      <c r="C115" s="59" t="s">
        <v>109</v>
      </c>
      <c r="D115" s="59"/>
      <c r="E115" s="59"/>
      <c r="F115" s="59"/>
      <c r="G115" s="59"/>
      <c r="H115" s="59"/>
      <c r="I115" s="59"/>
      <c r="J115" s="59"/>
      <c r="K115" s="59"/>
      <c r="L115" s="59"/>
      <c r="M115" s="59"/>
      <c r="N115" s="61"/>
    </row>
    <row r="116" spans="2:14" ht="14.1" customHeight="1" x14ac:dyDescent="0.2">
      <c r="B116" s="61"/>
      <c r="C116" s="59" t="s">
        <v>87</v>
      </c>
      <c r="D116" s="59"/>
      <c r="E116" s="59"/>
      <c r="F116" s="59"/>
      <c r="G116" s="59"/>
      <c r="H116" s="59"/>
      <c r="I116" s="59"/>
      <c r="J116" s="59"/>
      <c r="K116" s="59"/>
      <c r="L116" s="59"/>
      <c r="M116" s="59"/>
      <c r="N116" s="61"/>
    </row>
    <row r="117" spans="2:14" ht="14.1" customHeight="1" x14ac:dyDescent="0.2">
      <c r="B117" s="61"/>
      <c r="C117" s="59" t="s">
        <v>88</v>
      </c>
      <c r="D117" s="59"/>
      <c r="E117" s="59"/>
      <c r="F117" s="59"/>
      <c r="G117" s="59"/>
      <c r="H117" s="59"/>
      <c r="I117" s="59"/>
      <c r="J117" s="59"/>
      <c r="K117" s="59"/>
      <c r="L117" s="59"/>
      <c r="M117" s="59"/>
      <c r="N117" s="61"/>
    </row>
    <row r="118" spans="2:14" ht="14.1" customHeight="1" x14ac:dyDescent="0.2">
      <c r="B118" s="61"/>
      <c r="C118" s="59" t="s">
        <v>89</v>
      </c>
      <c r="D118" s="59"/>
      <c r="E118" s="59"/>
      <c r="F118" s="59"/>
      <c r="G118" s="59"/>
      <c r="H118" s="59"/>
      <c r="I118" s="59"/>
      <c r="J118" s="59"/>
      <c r="K118" s="59"/>
      <c r="L118" s="59"/>
      <c r="M118" s="59"/>
      <c r="N118" s="61"/>
    </row>
    <row r="119" spans="2:14" ht="14.1" customHeight="1" x14ac:dyDescent="0.2">
      <c r="B119" s="61"/>
      <c r="C119" s="59" t="s">
        <v>90</v>
      </c>
      <c r="D119" s="59"/>
      <c r="E119" s="59"/>
      <c r="F119" s="59"/>
      <c r="G119" s="59"/>
      <c r="H119" s="59"/>
      <c r="I119" s="59"/>
      <c r="J119" s="59"/>
      <c r="K119" s="59"/>
      <c r="L119" s="59"/>
      <c r="M119" s="59"/>
      <c r="N119" s="61"/>
    </row>
    <row r="120" spans="2:14" ht="18" customHeight="1" x14ac:dyDescent="0.2">
      <c r="B120" s="61"/>
      <c r="C120" s="59" t="s">
        <v>110</v>
      </c>
      <c r="D120" s="59"/>
      <c r="E120" s="59"/>
      <c r="F120" s="59"/>
      <c r="G120" s="59"/>
      <c r="H120" s="59"/>
      <c r="I120" s="59"/>
      <c r="J120" s="59"/>
      <c r="K120" s="59"/>
      <c r="L120" s="59"/>
      <c r="M120" s="59"/>
      <c r="N120" s="61"/>
    </row>
    <row r="121" spans="2:14" x14ac:dyDescent="0.2">
      <c r="B121" s="61"/>
      <c r="C121" s="59" t="s">
        <v>111</v>
      </c>
      <c r="D121" s="59"/>
      <c r="E121" s="59"/>
      <c r="F121" s="59"/>
      <c r="G121" s="59"/>
      <c r="H121" s="59"/>
      <c r="I121" s="59"/>
      <c r="J121" s="59"/>
      <c r="K121" s="59"/>
      <c r="L121" s="59"/>
      <c r="M121" s="59"/>
      <c r="N121" s="61"/>
    </row>
    <row r="122" spans="2:14" x14ac:dyDescent="0.2">
      <c r="B122" s="61"/>
      <c r="C122" s="59" t="s">
        <v>91</v>
      </c>
      <c r="D122" s="59"/>
      <c r="E122" s="59"/>
      <c r="F122" s="59"/>
      <c r="G122" s="59"/>
      <c r="H122" s="59"/>
      <c r="I122" s="59"/>
      <c r="J122" s="59"/>
      <c r="K122" s="59"/>
      <c r="L122" s="59"/>
      <c r="M122" s="59"/>
      <c r="N122" s="61"/>
    </row>
    <row r="123" spans="2:14" ht="14.1" customHeight="1" x14ac:dyDescent="0.2">
      <c r="B123" s="61"/>
      <c r="C123" s="59" t="s">
        <v>83</v>
      </c>
      <c r="D123" s="59"/>
      <c r="E123" s="59"/>
      <c r="F123" s="59"/>
      <c r="G123" s="59"/>
      <c r="H123" s="59"/>
      <c r="I123" s="59"/>
      <c r="J123" s="59"/>
      <c r="K123" s="59"/>
      <c r="L123" s="59"/>
      <c r="M123" s="59"/>
      <c r="N123" s="61"/>
    </row>
    <row r="124" spans="2:14" x14ac:dyDescent="0.2">
      <c r="B124" s="96"/>
      <c r="C124" s="59" t="s">
        <v>92</v>
      </c>
      <c r="N124" s="96"/>
    </row>
    <row r="125" spans="2:14" x14ac:dyDescent="0.2">
      <c r="B125" s="61"/>
      <c r="C125" s="59" t="s">
        <v>69</v>
      </c>
      <c r="D125" s="59"/>
      <c r="E125" s="59"/>
      <c r="F125" s="59"/>
      <c r="G125" s="59"/>
      <c r="H125" s="59"/>
      <c r="I125" s="59"/>
      <c r="J125" s="59"/>
      <c r="K125" s="59"/>
      <c r="L125" s="59"/>
      <c r="M125" s="59"/>
      <c r="N125" s="61"/>
    </row>
    <row r="126" spans="2:14" x14ac:dyDescent="0.2">
      <c r="B126" s="61"/>
      <c r="C126" s="59" t="s">
        <v>61</v>
      </c>
      <c r="D126" s="59"/>
      <c r="E126" s="59"/>
      <c r="F126" s="59"/>
      <c r="G126" s="59"/>
      <c r="H126" s="59"/>
      <c r="I126" s="59"/>
      <c r="J126" s="59"/>
      <c r="K126" s="59"/>
      <c r="L126" s="59"/>
      <c r="M126" s="59"/>
      <c r="N126" s="61"/>
    </row>
    <row r="127" spans="2:14" x14ac:dyDescent="0.2">
      <c r="B127" s="96"/>
      <c r="C127" s="59" t="s">
        <v>93</v>
      </c>
      <c r="N127" s="96"/>
    </row>
    <row r="128" spans="2:14" x14ac:dyDescent="0.2">
      <c r="B128" s="96"/>
      <c r="C128" s="59" t="s">
        <v>120</v>
      </c>
      <c r="N128" s="96"/>
    </row>
    <row r="129" spans="2:14" ht="13.8" thickBot="1" x14ac:dyDescent="0.25">
      <c r="B129" s="97"/>
      <c r="C129" s="80" t="s">
        <v>94</v>
      </c>
      <c r="D129" s="98"/>
      <c r="E129" s="98"/>
      <c r="F129" s="98"/>
      <c r="G129" s="98"/>
      <c r="H129" s="98"/>
      <c r="I129" s="98"/>
      <c r="J129" s="98"/>
      <c r="K129" s="98"/>
      <c r="L129" s="98"/>
      <c r="M129" s="98"/>
      <c r="N129" s="96"/>
    </row>
  </sheetData>
  <mergeCells count="27">
    <mergeCell ref="G104:H104"/>
    <mergeCell ref="B105:D105"/>
    <mergeCell ref="G93:H93"/>
    <mergeCell ref="G94:H94"/>
    <mergeCell ref="B95:D95"/>
    <mergeCell ref="G95:H95"/>
    <mergeCell ref="G97:H97"/>
    <mergeCell ref="G100:H100"/>
    <mergeCell ref="G92:H92"/>
    <mergeCell ref="G10:H10"/>
    <mergeCell ref="C76:D76"/>
    <mergeCell ref="D83:G83"/>
    <mergeCell ref="D84:G84"/>
    <mergeCell ref="B85:I85"/>
    <mergeCell ref="B86:D86"/>
    <mergeCell ref="G86:H86"/>
    <mergeCell ref="G87:H87"/>
    <mergeCell ref="G88:H88"/>
    <mergeCell ref="G89:H89"/>
    <mergeCell ref="G90:H90"/>
    <mergeCell ref="G91:H91"/>
    <mergeCell ref="D9:F9"/>
    <mergeCell ref="D4:G4"/>
    <mergeCell ref="D5:G5"/>
    <mergeCell ref="D6:G6"/>
    <mergeCell ref="D7:F7"/>
    <mergeCell ref="D8:F8"/>
  </mergeCells>
  <phoneticPr fontId="23"/>
  <conditionalFormatting sqref="N11:N78">
    <cfRule type="expression" dxfId="3"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B1:R123"/>
  <sheetViews>
    <sheetView view="pageBreakPreview" zoomScale="75" zoomScaleNormal="75" zoomScaleSheetLayoutView="75" workbookViewId="0">
      <pane ySplit="10" topLeftCell="A11" activePane="bottomLeft" state="frozen"/>
      <selection activeCell="A11" sqref="A11"/>
      <selection pane="bottomLeft" activeCell="A11" sqref="A1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273</v>
      </c>
      <c r="L5" s="105" t="str">
        <f>K5</f>
        <v>2022.9.14</v>
      </c>
      <c r="M5" s="106" t="str">
        <f>K5</f>
        <v>2022.9.14</v>
      </c>
    </row>
    <row r="6" spans="2:18" ht="18" customHeight="1" x14ac:dyDescent="0.2">
      <c r="B6" s="4"/>
      <c r="C6" s="37"/>
      <c r="D6" s="119" t="s">
        <v>3</v>
      </c>
      <c r="E6" s="119"/>
      <c r="F6" s="119"/>
      <c r="G6" s="119"/>
      <c r="H6" s="37"/>
      <c r="I6" s="37"/>
      <c r="J6" s="5"/>
      <c r="K6" s="100">
        <v>0.38541666666666669</v>
      </c>
      <c r="L6" s="101">
        <v>0.41666666666666669</v>
      </c>
      <c r="M6" s="102">
        <v>0.3659722222222222</v>
      </c>
    </row>
    <row r="7" spans="2:18" ht="18" customHeight="1" x14ac:dyDescent="0.2">
      <c r="B7" s="4"/>
      <c r="C7" s="37"/>
      <c r="D7" s="119" t="s">
        <v>4</v>
      </c>
      <c r="E7" s="135"/>
      <c r="F7" s="135"/>
      <c r="G7" s="25" t="s">
        <v>5</v>
      </c>
      <c r="H7" s="37"/>
      <c r="I7" s="37"/>
      <c r="J7" s="5"/>
      <c r="K7" s="103" t="s">
        <v>288</v>
      </c>
      <c r="L7" s="103" t="s">
        <v>289</v>
      </c>
      <c r="M7" s="104" t="s">
        <v>290</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95" customHeight="1" x14ac:dyDescent="0.2">
      <c r="B11" s="30">
        <v>1</v>
      </c>
      <c r="C11" s="32" t="s">
        <v>62</v>
      </c>
      <c r="D11" s="32" t="s">
        <v>13</v>
      </c>
      <c r="E11" s="37"/>
      <c r="F11" s="37" t="s">
        <v>172</v>
      </c>
      <c r="G11" s="37"/>
      <c r="H11" s="37"/>
      <c r="I11" s="37"/>
      <c r="J11" s="37"/>
      <c r="K11" s="62"/>
      <c r="L11" s="62" t="s">
        <v>123</v>
      </c>
      <c r="M11" s="63" t="s">
        <v>123</v>
      </c>
      <c r="O11" t="s">
        <v>14</v>
      </c>
      <c r="P11">
        <f t="shared" ref="P11:R21" si="0">IF(K11="＋",0,IF(K11="(＋)",0,ABS(K11)))</f>
        <v>0</v>
      </c>
      <c r="Q11">
        <f t="shared" si="0"/>
        <v>0</v>
      </c>
      <c r="R11">
        <f t="shared" si="0"/>
        <v>0</v>
      </c>
    </row>
    <row r="12" spans="2:18" ht="13.95" customHeight="1" x14ac:dyDescent="0.2">
      <c r="B12" s="30">
        <f>B11+1</f>
        <v>2</v>
      </c>
      <c r="C12" s="35"/>
      <c r="D12" s="33"/>
      <c r="E12" s="37"/>
      <c r="F12" s="37" t="s">
        <v>174</v>
      </c>
      <c r="G12" s="37"/>
      <c r="H12" s="37"/>
      <c r="I12" s="37"/>
      <c r="J12" s="37"/>
      <c r="K12" s="62" t="s">
        <v>212</v>
      </c>
      <c r="L12" s="62" t="s">
        <v>175</v>
      </c>
      <c r="M12" s="63" t="s">
        <v>212</v>
      </c>
      <c r="O12" t="s">
        <v>14</v>
      </c>
      <c r="P12">
        <f t="shared" si="0"/>
        <v>15</v>
      </c>
      <c r="Q12">
        <f t="shared" si="0"/>
        <v>20</v>
      </c>
      <c r="R12">
        <f t="shared" si="0"/>
        <v>15</v>
      </c>
    </row>
    <row r="13" spans="2:18" ht="13.95" customHeight="1" x14ac:dyDescent="0.2">
      <c r="B13" s="30">
        <f t="shared" ref="B13:B72" si="1">B12+1</f>
        <v>3</v>
      </c>
      <c r="C13" s="35"/>
      <c r="D13" s="33"/>
      <c r="E13" s="37"/>
      <c r="F13" s="37" t="s">
        <v>274</v>
      </c>
      <c r="G13" s="37"/>
      <c r="H13" s="37"/>
      <c r="I13" s="37"/>
      <c r="J13" s="37"/>
      <c r="K13" s="62"/>
      <c r="L13" s="117"/>
      <c r="M13" s="63" t="s">
        <v>123</v>
      </c>
      <c r="O13" t="s">
        <v>14</v>
      </c>
      <c r="P13">
        <f t="shared" si="0"/>
        <v>0</v>
      </c>
      <c r="Q13">
        <f t="shared" si="0"/>
        <v>0</v>
      </c>
      <c r="R13">
        <f t="shared" si="0"/>
        <v>0</v>
      </c>
    </row>
    <row r="14" spans="2:18" ht="13.5" customHeight="1" x14ac:dyDescent="0.2">
      <c r="B14" s="30">
        <f t="shared" si="1"/>
        <v>4</v>
      </c>
      <c r="C14" s="35"/>
      <c r="D14" s="33"/>
      <c r="E14" s="37"/>
      <c r="F14" s="37" t="s">
        <v>176</v>
      </c>
      <c r="G14" s="37"/>
      <c r="H14" s="37"/>
      <c r="I14" s="37"/>
      <c r="J14" s="37"/>
      <c r="K14" s="62" t="s">
        <v>275</v>
      </c>
      <c r="L14" s="117" t="s">
        <v>276</v>
      </c>
      <c r="M14" s="63" t="s">
        <v>277</v>
      </c>
      <c r="O14" s="95" t="s">
        <v>178</v>
      </c>
      <c r="P14">
        <f t="shared" si="0"/>
        <v>1350</v>
      </c>
      <c r="Q14">
        <f t="shared" si="0"/>
        <v>1100</v>
      </c>
      <c r="R14">
        <f t="shared" si="0"/>
        <v>1000</v>
      </c>
    </row>
    <row r="15" spans="2:18" ht="13.5" customHeight="1" x14ac:dyDescent="0.2">
      <c r="B15" s="30">
        <f t="shared" si="1"/>
        <v>5</v>
      </c>
      <c r="C15" s="35"/>
      <c r="D15" s="33"/>
      <c r="E15" s="37"/>
      <c r="F15" s="37" t="s">
        <v>238</v>
      </c>
      <c r="G15" s="37"/>
      <c r="H15" s="37"/>
      <c r="I15" s="37"/>
      <c r="J15" s="37"/>
      <c r="K15" s="62" t="s">
        <v>123</v>
      </c>
      <c r="L15" s="62" t="s">
        <v>211</v>
      </c>
      <c r="M15" s="63"/>
      <c r="O15" s="95"/>
      <c r="P15">
        <f t="shared" si="0"/>
        <v>0</v>
      </c>
      <c r="Q15">
        <f t="shared" si="0"/>
        <v>10</v>
      </c>
      <c r="R15">
        <f t="shared" si="0"/>
        <v>0</v>
      </c>
    </row>
    <row r="16" spans="2:18" ht="13.5" customHeight="1" x14ac:dyDescent="0.2">
      <c r="B16" s="30">
        <f t="shared" si="1"/>
        <v>6</v>
      </c>
      <c r="C16" s="35"/>
      <c r="D16" s="33"/>
      <c r="E16" s="37"/>
      <c r="F16" s="37" t="s">
        <v>179</v>
      </c>
      <c r="G16" s="37"/>
      <c r="H16" s="37"/>
      <c r="I16" s="37"/>
      <c r="J16" s="37"/>
      <c r="K16" s="62" t="s">
        <v>278</v>
      </c>
      <c r="L16" s="117" t="s">
        <v>279</v>
      </c>
      <c r="M16" s="63" t="s">
        <v>280</v>
      </c>
      <c r="O16" t="s">
        <v>14</v>
      </c>
      <c r="P16">
        <f>IF(K16="＋",0,IF(K16="(＋)",0,ABS(K16)))</f>
        <v>620</v>
      </c>
      <c r="Q16">
        <f t="shared" si="0"/>
        <v>150</v>
      </c>
      <c r="R16">
        <f t="shared" si="0"/>
        <v>220</v>
      </c>
    </row>
    <row r="17" spans="2:18" ht="13.95" customHeight="1" x14ac:dyDescent="0.2">
      <c r="B17" s="30">
        <f t="shared" si="1"/>
        <v>7</v>
      </c>
      <c r="C17" s="35"/>
      <c r="D17" s="33"/>
      <c r="E17" s="37"/>
      <c r="F17" s="37" t="s">
        <v>183</v>
      </c>
      <c r="G17" s="37"/>
      <c r="H17" s="37"/>
      <c r="I17" s="37"/>
      <c r="J17" s="37"/>
      <c r="K17" s="62"/>
      <c r="L17" s="117" t="s">
        <v>124</v>
      </c>
      <c r="M17" s="63"/>
      <c r="O17" s="95" t="s">
        <v>178</v>
      </c>
      <c r="P17">
        <f t="shared" si="0"/>
        <v>0</v>
      </c>
      <c r="Q17">
        <f t="shared" si="0"/>
        <v>0</v>
      </c>
      <c r="R17">
        <f t="shared" si="0"/>
        <v>0</v>
      </c>
    </row>
    <row r="18" spans="2:18" ht="13.5" customHeight="1" x14ac:dyDescent="0.2">
      <c r="B18" s="30">
        <f t="shared" si="1"/>
        <v>8</v>
      </c>
      <c r="C18" s="35"/>
      <c r="D18" s="33"/>
      <c r="E18" s="37"/>
      <c r="F18" s="37" t="s">
        <v>141</v>
      </c>
      <c r="G18" s="37"/>
      <c r="H18" s="37"/>
      <c r="I18" s="37"/>
      <c r="J18" s="37"/>
      <c r="K18" s="62" t="s">
        <v>281</v>
      </c>
      <c r="L18" s="62" t="s">
        <v>276</v>
      </c>
      <c r="M18" s="63" t="s">
        <v>282</v>
      </c>
      <c r="O18" t="s">
        <v>14</v>
      </c>
      <c r="P18">
        <f t="shared" si="0"/>
        <v>1200</v>
      </c>
      <c r="Q18">
        <f t="shared" si="0"/>
        <v>1100</v>
      </c>
      <c r="R18">
        <f t="shared" si="0"/>
        <v>1050</v>
      </c>
    </row>
    <row r="19" spans="2:18" ht="13.95" customHeight="1" x14ac:dyDescent="0.2">
      <c r="B19" s="30">
        <f t="shared" si="1"/>
        <v>9</v>
      </c>
      <c r="C19" s="35"/>
      <c r="D19" s="33"/>
      <c r="E19" s="37"/>
      <c r="F19" s="37" t="s">
        <v>252</v>
      </c>
      <c r="G19" s="37"/>
      <c r="H19" s="37"/>
      <c r="I19" s="37"/>
      <c r="J19" s="37"/>
      <c r="K19" s="62" t="s">
        <v>212</v>
      </c>
      <c r="L19" s="117" t="s">
        <v>175</v>
      </c>
      <c r="M19" s="63"/>
      <c r="O19" t="s">
        <v>14</v>
      </c>
      <c r="P19">
        <f t="shared" si="0"/>
        <v>15</v>
      </c>
      <c r="Q19">
        <f t="shared" si="0"/>
        <v>20</v>
      </c>
      <c r="R19">
        <f t="shared" si="0"/>
        <v>0</v>
      </c>
    </row>
    <row r="20" spans="2:18" ht="13.5" customHeight="1" x14ac:dyDescent="0.2">
      <c r="B20" s="30">
        <f t="shared" si="1"/>
        <v>10</v>
      </c>
      <c r="C20" s="35"/>
      <c r="D20" s="33"/>
      <c r="E20" s="37"/>
      <c r="F20" s="37" t="s">
        <v>95</v>
      </c>
      <c r="G20" s="37"/>
      <c r="H20" s="37"/>
      <c r="I20" s="37"/>
      <c r="J20" s="37"/>
      <c r="K20" s="62" t="s">
        <v>123</v>
      </c>
      <c r="L20" s="62" t="s">
        <v>123</v>
      </c>
      <c r="M20" s="63"/>
      <c r="O20" t="s">
        <v>14</v>
      </c>
      <c r="P20">
        <f t="shared" si="0"/>
        <v>0</v>
      </c>
      <c r="Q20">
        <f t="shared" si="0"/>
        <v>0</v>
      </c>
      <c r="R20">
        <f t="shared" si="0"/>
        <v>0</v>
      </c>
    </row>
    <row r="21" spans="2:18" ht="13.95" customHeight="1" x14ac:dyDescent="0.2">
      <c r="B21" s="30">
        <f t="shared" si="1"/>
        <v>11</v>
      </c>
      <c r="C21" s="35"/>
      <c r="D21" s="33"/>
      <c r="E21" s="37"/>
      <c r="F21" s="37" t="s">
        <v>218</v>
      </c>
      <c r="G21" s="37"/>
      <c r="H21" s="37"/>
      <c r="I21" s="37"/>
      <c r="J21" s="37"/>
      <c r="K21" s="62" t="s">
        <v>283</v>
      </c>
      <c r="L21" s="62" t="s">
        <v>284</v>
      </c>
      <c r="M21" s="63" t="s">
        <v>258</v>
      </c>
      <c r="O21" t="s">
        <v>14</v>
      </c>
      <c r="P21">
        <f t="shared" si="0"/>
        <v>2750</v>
      </c>
      <c r="Q21">
        <f t="shared" si="0"/>
        <v>2350</v>
      </c>
      <c r="R21">
        <f t="shared" si="0"/>
        <v>3200</v>
      </c>
    </row>
    <row r="22" spans="2:18" ht="13.5" customHeight="1" x14ac:dyDescent="0.2">
      <c r="B22" s="30">
        <f t="shared" si="1"/>
        <v>12</v>
      </c>
      <c r="C22" s="32" t="s">
        <v>21</v>
      </c>
      <c r="D22" s="32" t="s">
        <v>22</v>
      </c>
      <c r="E22" s="37"/>
      <c r="F22" s="37" t="s">
        <v>96</v>
      </c>
      <c r="G22" s="37"/>
      <c r="H22" s="37"/>
      <c r="I22" s="37"/>
      <c r="J22" s="37"/>
      <c r="K22" s="64">
        <v>25</v>
      </c>
      <c r="L22" s="69">
        <v>725</v>
      </c>
      <c r="M22" s="65">
        <v>450</v>
      </c>
    </row>
    <row r="23" spans="2:18" ht="13.5" customHeight="1" x14ac:dyDescent="0.2">
      <c r="B23" s="30">
        <f t="shared" si="1"/>
        <v>13</v>
      </c>
      <c r="C23" s="32" t="s">
        <v>23</v>
      </c>
      <c r="D23" s="32" t="s">
        <v>24</v>
      </c>
      <c r="E23" s="37"/>
      <c r="F23" s="37" t="s">
        <v>142</v>
      </c>
      <c r="G23" s="37"/>
      <c r="H23" s="37"/>
      <c r="I23" s="37"/>
      <c r="J23" s="37"/>
      <c r="K23" s="64"/>
      <c r="L23" s="69">
        <v>6</v>
      </c>
      <c r="M23" s="65">
        <v>1</v>
      </c>
    </row>
    <row r="24" spans="2:18" ht="13.95" customHeight="1" x14ac:dyDescent="0.2">
      <c r="B24" s="30">
        <f t="shared" si="1"/>
        <v>14</v>
      </c>
      <c r="C24" s="33"/>
      <c r="D24" s="33"/>
      <c r="E24" s="37"/>
      <c r="F24" s="37" t="s">
        <v>114</v>
      </c>
      <c r="G24" s="37"/>
      <c r="H24" s="37"/>
      <c r="I24" s="37"/>
      <c r="J24" s="37"/>
      <c r="K24" s="64"/>
      <c r="L24" s="64">
        <v>15</v>
      </c>
      <c r="M24" s="65">
        <v>20</v>
      </c>
    </row>
    <row r="25" spans="2:18" ht="13.95" customHeight="1" x14ac:dyDescent="0.2">
      <c r="B25" s="30">
        <f t="shared" si="1"/>
        <v>15</v>
      </c>
      <c r="C25" s="32" t="s">
        <v>63</v>
      </c>
      <c r="D25" s="32" t="s">
        <v>15</v>
      </c>
      <c r="E25" s="37"/>
      <c r="F25" s="37" t="s">
        <v>125</v>
      </c>
      <c r="G25" s="37"/>
      <c r="H25" s="37"/>
      <c r="I25" s="37"/>
      <c r="J25" s="37"/>
      <c r="K25" s="64"/>
      <c r="L25" s="64">
        <v>5</v>
      </c>
      <c r="M25" s="65">
        <v>5</v>
      </c>
    </row>
    <row r="26" spans="2:18" ht="13.95" customHeight="1" x14ac:dyDescent="0.2">
      <c r="B26" s="30">
        <f t="shared" si="1"/>
        <v>16</v>
      </c>
      <c r="C26" s="33"/>
      <c r="D26" s="40" t="s">
        <v>146</v>
      </c>
      <c r="E26" s="37"/>
      <c r="F26" s="37" t="s">
        <v>147</v>
      </c>
      <c r="G26" s="37"/>
      <c r="H26" s="37"/>
      <c r="I26" s="37"/>
      <c r="J26" s="37"/>
      <c r="K26" s="64"/>
      <c r="L26" s="64">
        <v>4</v>
      </c>
      <c r="M26" s="65">
        <v>1</v>
      </c>
      <c r="O26">
        <f>COUNTA(K26)</f>
        <v>0</v>
      </c>
      <c r="P26">
        <f>COUNTA(L26)</f>
        <v>1</v>
      </c>
      <c r="Q26">
        <f>COUNTA(M26)</f>
        <v>1</v>
      </c>
    </row>
    <row r="27" spans="2:18" ht="13.95" customHeight="1" x14ac:dyDescent="0.2">
      <c r="B27" s="30">
        <f t="shared" si="1"/>
        <v>17</v>
      </c>
      <c r="C27" s="33"/>
      <c r="D27" s="32" t="s">
        <v>16</v>
      </c>
      <c r="E27" s="37"/>
      <c r="F27" s="37" t="s">
        <v>148</v>
      </c>
      <c r="G27" s="37"/>
      <c r="H27" s="37"/>
      <c r="I27" s="37"/>
      <c r="J27" s="37"/>
      <c r="K27" s="64">
        <v>5</v>
      </c>
      <c r="L27" s="69">
        <v>10</v>
      </c>
      <c r="M27" s="65">
        <v>15</v>
      </c>
    </row>
    <row r="28" spans="2:18" ht="13.5" customHeight="1" x14ac:dyDescent="0.2">
      <c r="B28" s="30">
        <f t="shared" si="1"/>
        <v>18</v>
      </c>
      <c r="C28" s="33"/>
      <c r="D28" s="33"/>
      <c r="E28" s="37"/>
      <c r="F28" s="37" t="s">
        <v>99</v>
      </c>
      <c r="G28" s="37"/>
      <c r="H28" s="37"/>
      <c r="I28" s="37"/>
      <c r="J28" s="37"/>
      <c r="K28" s="64"/>
      <c r="L28" s="64"/>
      <c r="M28" s="65">
        <v>10</v>
      </c>
    </row>
    <row r="29" spans="2:18" ht="13.95" customHeight="1" x14ac:dyDescent="0.2">
      <c r="B29" s="30">
        <f t="shared" si="1"/>
        <v>19</v>
      </c>
      <c r="C29" s="33"/>
      <c r="D29" s="33"/>
      <c r="E29" s="37"/>
      <c r="F29" s="37" t="s">
        <v>126</v>
      </c>
      <c r="G29" s="37"/>
      <c r="H29" s="37"/>
      <c r="I29" s="37"/>
      <c r="J29" s="37"/>
      <c r="K29" s="64" t="s">
        <v>124</v>
      </c>
      <c r="L29" s="69"/>
      <c r="M29" s="65"/>
    </row>
    <row r="30" spans="2:18" ht="13.95" customHeight="1" x14ac:dyDescent="0.2">
      <c r="B30" s="30">
        <f t="shared" si="1"/>
        <v>20</v>
      </c>
      <c r="C30" s="33"/>
      <c r="D30" s="33"/>
      <c r="E30" s="37"/>
      <c r="F30" s="37" t="s">
        <v>17</v>
      </c>
      <c r="G30" s="37"/>
      <c r="H30" s="37"/>
      <c r="I30" s="37"/>
      <c r="J30" s="37"/>
      <c r="K30" s="64">
        <v>5</v>
      </c>
      <c r="L30" s="69"/>
      <c r="M30" s="65">
        <v>10</v>
      </c>
    </row>
    <row r="31" spans="2:18" ht="13.95" customHeight="1" x14ac:dyDescent="0.2">
      <c r="B31" s="30">
        <f t="shared" si="1"/>
        <v>21</v>
      </c>
      <c r="C31" s="33"/>
      <c r="D31" s="33"/>
      <c r="E31" s="37"/>
      <c r="F31" s="37" t="s">
        <v>221</v>
      </c>
      <c r="G31" s="37"/>
      <c r="H31" s="37"/>
      <c r="I31" s="37"/>
      <c r="J31" s="37"/>
      <c r="K31" s="64"/>
      <c r="L31" s="64"/>
      <c r="M31" s="65" t="s">
        <v>124</v>
      </c>
    </row>
    <row r="32" spans="2:18" ht="13.95" customHeight="1" x14ac:dyDescent="0.2">
      <c r="B32" s="30">
        <f t="shared" si="1"/>
        <v>22</v>
      </c>
      <c r="C32" s="33"/>
      <c r="D32" s="33"/>
      <c r="E32" s="37"/>
      <c r="F32" s="37" t="s">
        <v>101</v>
      </c>
      <c r="G32" s="37"/>
      <c r="H32" s="37"/>
      <c r="I32" s="37"/>
      <c r="J32" s="37"/>
      <c r="K32" s="64">
        <v>55</v>
      </c>
      <c r="L32" s="69">
        <v>100</v>
      </c>
      <c r="M32" s="65">
        <v>115</v>
      </c>
    </row>
    <row r="33" spans="2:17" ht="13.5" customHeight="1" x14ac:dyDescent="0.2">
      <c r="B33" s="30">
        <f t="shared" si="1"/>
        <v>23</v>
      </c>
      <c r="C33" s="33"/>
      <c r="D33" s="33"/>
      <c r="E33" s="37"/>
      <c r="F33" s="37" t="s">
        <v>185</v>
      </c>
      <c r="G33" s="37"/>
      <c r="H33" s="37"/>
      <c r="I33" s="37"/>
      <c r="J33" s="37"/>
      <c r="K33" s="64">
        <v>75</v>
      </c>
      <c r="L33" s="64">
        <v>105</v>
      </c>
      <c r="M33" s="65">
        <v>90</v>
      </c>
    </row>
    <row r="34" spans="2:17" ht="13.5" customHeight="1" x14ac:dyDescent="0.2">
      <c r="B34" s="30">
        <f t="shared" si="1"/>
        <v>24</v>
      </c>
      <c r="C34" s="33"/>
      <c r="D34" s="33"/>
      <c r="E34" s="37"/>
      <c r="F34" s="37" t="s">
        <v>18</v>
      </c>
      <c r="G34" s="37"/>
      <c r="H34" s="37"/>
      <c r="I34" s="37"/>
      <c r="J34" s="37"/>
      <c r="K34" s="64">
        <v>130</v>
      </c>
      <c r="L34" s="69">
        <v>25</v>
      </c>
      <c r="M34" s="65">
        <v>25</v>
      </c>
    </row>
    <row r="35" spans="2:17" ht="13.95" customHeight="1" x14ac:dyDescent="0.2">
      <c r="B35" s="30">
        <f t="shared" si="1"/>
        <v>25</v>
      </c>
      <c r="C35" s="33"/>
      <c r="D35" s="33"/>
      <c r="E35" s="37"/>
      <c r="F35" s="37" t="s">
        <v>19</v>
      </c>
      <c r="G35" s="37"/>
      <c r="H35" s="37"/>
      <c r="I35" s="37"/>
      <c r="J35" s="37"/>
      <c r="K35" s="64">
        <v>20</v>
      </c>
      <c r="L35" s="64">
        <v>20</v>
      </c>
      <c r="M35" s="65">
        <v>10</v>
      </c>
    </row>
    <row r="36" spans="2:17" ht="13.95" customHeight="1" x14ac:dyDescent="0.2">
      <c r="B36" s="30">
        <f t="shared" si="1"/>
        <v>26</v>
      </c>
      <c r="C36" s="32" t="s">
        <v>68</v>
      </c>
      <c r="D36" s="32" t="s">
        <v>65</v>
      </c>
      <c r="E36" s="37"/>
      <c r="F36" s="37" t="s">
        <v>121</v>
      </c>
      <c r="G36" s="37"/>
      <c r="H36" s="37"/>
      <c r="I36" s="37"/>
      <c r="J36" s="37"/>
      <c r="K36" s="64">
        <v>15</v>
      </c>
      <c r="L36" s="64">
        <v>25</v>
      </c>
      <c r="M36" s="65">
        <v>5</v>
      </c>
      <c r="O36">
        <f>COUNTA(K36:K36)</f>
        <v>1</v>
      </c>
      <c r="P36">
        <f>COUNTA(L36:L36)</f>
        <v>1</v>
      </c>
      <c r="Q36">
        <f>COUNTA(M36:M36)</f>
        <v>1</v>
      </c>
    </row>
    <row r="37" spans="2:17" ht="13.95" customHeight="1" x14ac:dyDescent="0.2">
      <c r="B37" s="30">
        <f t="shared" si="1"/>
        <v>27</v>
      </c>
      <c r="C37" s="32" t="s">
        <v>66</v>
      </c>
      <c r="D37" s="32" t="s">
        <v>25</v>
      </c>
      <c r="E37" s="37"/>
      <c r="F37" s="37" t="s">
        <v>151</v>
      </c>
      <c r="G37" s="37"/>
      <c r="H37" s="37"/>
      <c r="I37" s="37"/>
      <c r="J37" s="37"/>
      <c r="K37" s="64" t="s">
        <v>124</v>
      </c>
      <c r="L37" s="64">
        <v>20</v>
      </c>
      <c r="M37" s="65">
        <v>60</v>
      </c>
    </row>
    <row r="38" spans="2:17" ht="13.5" customHeight="1" x14ac:dyDescent="0.2">
      <c r="B38" s="30">
        <f t="shared" si="1"/>
        <v>28</v>
      </c>
      <c r="C38" s="33"/>
      <c r="D38" s="33"/>
      <c r="E38" s="37"/>
      <c r="F38" s="37" t="s">
        <v>187</v>
      </c>
      <c r="G38" s="37"/>
      <c r="H38" s="37"/>
      <c r="I38" s="37"/>
      <c r="J38" s="37"/>
      <c r="K38" s="64"/>
      <c r="L38" s="69"/>
      <c r="M38" s="65">
        <v>15</v>
      </c>
    </row>
    <row r="39" spans="2:17" ht="13.95" customHeight="1" x14ac:dyDescent="0.2">
      <c r="B39" s="30">
        <f t="shared" si="1"/>
        <v>29</v>
      </c>
      <c r="C39" s="33"/>
      <c r="D39" s="33"/>
      <c r="E39" s="37"/>
      <c r="F39" s="37" t="s">
        <v>262</v>
      </c>
      <c r="G39" s="37"/>
      <c r="H39" s="37"/>
      <c r="I39" s="37"/>
      <c r="J39" s="37"/>
      <c r="K39" s="64">
        <v>10</v>
      </c>
      <c r="L39" s="69" t="s">
        <v>124</v>
      </c>
      <c r="M39" s="65"/>
    </row>
    <row r="40" spans="2:17" ht="13.95" customHeight="1" x14ac:dyDescent="0.2">
      <c r="B40" s="30">
        <f t="shared" si="1"/>
        <v>30</v>
      </c>
      <c r="C40" s="33"/>
      <c r="D40" s="33"/>
      <c r="E40" s="37"/>
      <c r="F40" s="37" t="s">
        <v>80</v>
      </c>
      <c r="G40" s="37"/>
      <c r="H40" s="37"/>
      <c r="I40" s="37"/>
      <c r="J40" s="37"/>
      <c r="K40" s="64">
        <v>15</v>
      </c>
      <c r="L40" s="69">
        <v>15</v>
      </c>
      <c r="M40" s="65">
        <v>20</v>
      </c>
    </row>
    <row r="41" spans="2:17" ht="13.95" customHeight="1" x14ac:dyDescent="0.2">
      <c r="B41" s="30">
        <f t="shared" si="1"/>
        <v>31</v>
      </c>
      <c r="C41" s="33"/>
      <c r="D41" s="33"/>
      <c r="E41" s="37"/>
      <c r="F41" s="37" t="s">
        <v>263</v>
      </c>
      <c r="G41" s="37"/>
      <c r="H41" s="37"/>
      <c r="I41" s="37"/>
      <c r="J41" s="37"/>
      <c r="K41" s="64"/>
      <c r="L41" s="64"/>
      <c r="M41" s="65" t="s">
        <v>124</v>
      </c>
    </row>
    <row r="42" spans="2:17" ht="13.95" customHeight="1" x14ac:dyDescent="0.2">
      <c r="B42" s="30">
        <f t="shared" si="1"/>
        <v>32</v>
      </c>
      <c r="C42" s="33"/>
      <c r="D42" s="33"/>
      <c r="E42" s="37"/>
      <c r="F42" s="37" t="s">
        <v>189</v>
      </c>
      <c r="G42" s="37"/>
      <c r="H42" s="37"/>
      <c r="I42" s="37"/>
      <c r="J42" s="37"/>
      <c r="K42" s="64">
        <v>40</v>
      </c>
      <c r="L42" s="69"/>
      <c r="M42" s="65">
        <v>40</v>
      </c>
    </row>
    <row r="43" spans="2:17" ht="13.5" customHeight="1" x14ac:dyDescent="0.2">
      <c r="B43" s="30">
        <f t="shared" si="1"/>
        <v>33</v>
      </c>
      <c r="C43" s="33"/>
      <c r="D43" s="33"/>
      <c r="E43" s="37"/>
      <c r="F43" s="37" t="s">
        <v>224</v>
      </c>
      <c r="G43" s="37"/>
      <c r="H43" s="37"/>
      <c r="I43" s="37"/>
      <c r="J43" s="37"/>
      <c r="K43" s="64"/>
      <c r="L43" s="64" t="s">
        <v>124</v>
      </c>
      <c r="M43" s="65">
        <v>20</v>
      </c>
    </row>
    <row r="44" spans="2:17" ht="13.5" customHeight="1" x14ac:dyDescent="0.2">
      <c r="B44" s="30">
        <f t="shared" si="1"/>
        <v>34</v>
      </c>
      <c r="C44" s="33"/>
      <c r="D44" s="33"/>
      <c r="E44" s="37"/>
      <c r="F44" s="37" t="s">
        <v>190</v>
      </c>
      <c r="G44" s="37"/>
      <c r="H44" s="37"/>
      <c r="I44" s="37"/>
      <c r="J44" s="37"/>
      <c r="K44" s="69"/>
      <c r="L44" s="64">
        <v>20</v>
      </c>
      <c r="M44" s="65">
        <v>20</v>
      </c>
    </row>
    <row r="45" spans="2:17" ht="13.95" customHeight="1" x14ac:dyDescent="0.2">
      <c r="B45" s="30">
        <f t="shared" si="1"/>
        <v>35</v>
      </c>
      <c r="C45" s="33"/>
      <c r="D45" s="33"/>
      <c r="E45" s="37"/>
      <c r="F45" s="37" t="s">
        <v>119</v>
      </c>
      <c r="G45" s="37"/>
      <c r="H45" s="37"/>
      <c r="I45" s="37"/>
      <c r="J45" s="37"/>
      <c r="K45" s="69"/>
      <c r="L45" s="64" t="s">
        <v>124</v>
      </c>
      <c r="M45" s="65"/>
    </row>
    <row r="46" spans="2:17" ht="13.95" customHeight="1" x14ac:dyDescent="0.2">
      <c r="B46" s="30">
        <f t="shared" si="1"/>
        <v>36</v>
      </c>
      <c r="C46" s="33"/>
      <c r="D46" s="33"/>
      <c r="E46" s="37"/>
      <c r="F46" s="37" t="s">
        <v>264</v>
      </c>
      <c r="G46" s="37"/>
      <c r="H46" s="37"/>
      <c r="I46" s="37"/>
      <c r="J46" s="37"/>
      <c r="K46" s="64"/>
      <c r="L46" s="69"/>
      <c r="M46" s="65">
        <v>5</v>
      </c>
    </row>
    <row r="47" spans="2:17" ht="13.95" customHeight="1" x14ac:dyDescent="0.2">
      <c r="B47" s="30">
        <f t="shared" si="1"/>
        <v>37</v>
      </c>
      <c r="C47" s="33"/>
      <c r="D47" s="33"/>
      <c r="E47" s="37"/>
      <c r="F47" s="37" t="s">
        <v>118</v>
      </c>
      <c r="G47" s="37"/>
      <c r="H47" s="37"/>
      <c r="I47" s="37"/>
      <c r="J47" s="37"/>
      <c r="K47" s="64"/>
      <c r="L47" s="69">
        <v>40</v>
      </c>
      <c r="M47" s="65" t="s">
        <v>124</v>
      </c>
    </row>
    <row r="48" spans="2:17" ht="13.95" customHeight="1" x14ac:dyDescent="0.2">
      <c r="B48" s="30">
        <f t="shared" si="1"/>
        <v>38</v>
      </c>
      <c r="C48" s="33"/>
      <c r="D48" s="33"/>
      <c r="E48" s="37"/>
      <c r="F48" s="37" t="s">
        <v>128</v>
      </c>
      <c r="G48" s="37"/>
      <c r="H48" s="37"/>
      <c r="I48" s="37"/>
      <c r="J48" s="37"/>
      <c r="K48" s="64"/>
      <c r="L48" s="69">
        <v>10</v>
      </c>
      <c r="M48" s="65"/>
    </row>
    <row r="49" spans="2:17" ht="13.95" customHeight="1" x14ac:dyDescent="0.2">
      <c r="B49" s="30">
        <f t="shared" si="1"/>
        <v>39</v>
      </c>
      <c r="C49" s="33"/>
      <c r="D49" s="33"/>
      <c r="E49" s="37"/>
      <c r="F49" s="37" t="s">
        <v>285</v>
      </c>
      <c r="G49" s="37"/>
      <c r="H49" s="37"/>
      <c r="I49" s="37"/>
      <c r="J49" s="37"/>
      <c r="K49" s="64" t="s">
        <v>124</v>
      </c>
      <c r="L49" s="69"/>
      <c r="M49" s="65">
        <v>40</v>
      </c>
    </row>
    <row r="50" spans="2:17" ht="13.95" customHeight="1" x14ac:dyDescent="0.2">
      <c r="B50" s="30">
        <f t="shared" si="1"/>
        <v>40</v>
      </c>
      <c r="C50" s="33"/>
      <c r="D50" s="33"/>
      <c r="E50" s="37"/>
      <c r="F50" s="37" t="s">
        <v>191</v>
      </c>
      <c r="G50" s="37"/>
      <c r="H50" s="37"/>
      <c r="I50" s="37"/>
      <c r="J50" s="37"/>
      <c r="K50" s="64"/>
      <c r="L50" s="64">
        <v>10</v>
      </c>
      <c r="M50" s="65">
        <v>70</v>
      </c>
    </row>
    <row r="51" spans="2:17" ht="13.95" customHeight="1" x14ac:dyDescent="0.2">
      <c r="B51" s="30">
        <f t="shared" si="1"/>
        <v>41</v>
      </c>
      <c r="C51" s="33"/>
      <c r="D51" s="33"/>
      <c r="E51" s="37"/>
      <c r="F51" s="37" t="s">
        <v>192</v>
      </c>
      <c r="G51" s="37"/>
      <c r="H51" s="37"/>
      <c r="I51" s="37"/>
      <c r="J51" s="37"/>
      <c r="K51" s="64"/>
      <c r="L51" s="69" t="s">
        <v>124</v>
      </c>
      <c r="M51" s="65"/>
    </row>
    <row r="52" spans="2:17" ht="13.95" customHeight="1" x14ac:dyDescent="0.2">
      <c r="B52" s="30">
        <f t="shared" si="1"/>
        <v>42</v>
      </c>
      <c r="C52" s="33"/>
      <c r="D52" s="33"/>
      <c r="E52" s="37"/>
      <c r="F52" s="37" t="s">
        <v>193</v>
      </c>
      <c r="G52" s="37"/>
      <c r="H52" s="37"/>
      <c r="I52" s="37"/>
      <c r="J52" s="37"/>
      <c r="K52" s="64"/>
      <c r="L52" s="69"/>
      <c r="M52" s="65" t="s">
        <v>124</v>
      </c>
    </row>
    <row r="53" spans="2:17" ht="13.95" customHeight="1" x14ac:dyDescent="0.2">
      <c r="B53" s="30">
        <f t="shared" si="1"/>
        <v>43</v>
      </c>
      <c r="C53" s="33"/>
      <c r="D53" s="33"/>
      <c r="E53" s="37"/>
      <c r="F53" s="37" t="s">
        <v>194</v>
      </c>
      <c r="G53" s="37"/>
      <c r="H53" s="37"/>
      <c r="I53" s="37"/>
      <c r="J53" s="37"/>
      <c r="K53" s="64"/>
      <c r="L53" s="64"/>
      <c r="M53" s="65">
        <v>4</v>
      </c>
    </row>
    <row r="54" spans="2:17" ht="13.95" customHeight="1" x14ac:dyDescent="0.2">
      <c r="B54" s="30">
        <f t="shared" si="1"/>
        <v>44</v>
      </c>
      <c r="C54" s="33"/>
      <c r="D54" s="33"/>
      <c r="E54" s="37"/>
      <c r="F54" s="37" t="s">
        <v>115</v>
      </c>
      <c r="G54" s="37"/>
      <c r="H54" s="37"/>
      <c r="I54" s="37"/>
      <c r="J54" s="37"/>
      <c r="K54" s="64">
        <v>10</v>
      </c>
      <c r="L54" s="69">
        <v>80</v>
      </c>
      <c r="M54" s="65">
        <v>10</v>
      </c>
    </row>
    <row r="55" spans="2:17" ht="13.5" customHeight="1" x14ac:dyDescent="0.2">
      <c r="B55" s="30">
        <f t="shared" si="1"/>
        <v>45</v>
      </c>
      <c r="C55" s="33"/>
      <c r="D55" s="33"/>
      <c r="E55" s="37"/>
      <c r="F55" s="37" t="s">
        <v>195</v>
      </c>
      <c r="G55" s="37"/>
      <c r="H55" s="37"/>
      <c r="I55" s="37"/>
      <c r="J55" s="37"/>
      <c r="K55" s="64" t="s">
        <v>124</v>
      </c>
      <c r="L55" s="69"/>
      <c r="M55" s="65">
        <v>20</v>
      </c>
    </row>
    <row r="56" spans="2:17" ht="13.95" customHeight="1" x14ac:dyDescent="0.2">
      <c r="B56" s="30">
        <f t="shared" si="1"/>
        <v>46</v>
      </c>
      <c r="C56" s="33"/>
      <c r="D56" s="33"/>
      <c r="E56" s="37"/>
      <c r="F56" s="37" t="s">
        <v>286</v>
      </c>
      <c r="G56" s="37"/>
      <c r="H56" s="37"/>
      <c r="I56" s="37"/>
      <c r="J56" s="37"/>
      <c r="K56" s="64"/>
      <c r="L56" s="69" t="s">
        <v>124</v>
      </c>
      <c r="M56" s="65" t="s">
        <v>124</v>
      </c>
    </row>
    <row r="57" spans="2:17" ht="13.95" customHeight="1" x14ac:dyDescent="0.2">
      <c r="B57" s="30">
        <f t="shared" si="1"/>
        <v>47</v>
      </c>
      <c r="C57" s="33"/>
      <c r="D57" s="33"/>
      <c r="E57" s="37"/>
      <c r="F57" s="37" t="s">
        <v>27</v>
      </c>
      <c r="G57" s="37"/>
      <c r="H57" s="37"/>
      <c r="I57" s="37"/>
      <c r="J57" s="37"/>
      <c r="K57" s="64">
        <v>35</v>
      </c>
      <c r="L57" s="69">
        <v>170</v>
      </c>
      <c r="M57" s="65">
        <v>50</v>
      </c>
    </row>
    <row r="58" spans="2:17" ht="13.95" customHeight="1" x14ac:dyDescent="0.2">
      <c r="B58" s="30">
        <f t="shared" si="1"/>
        <v>48</v>
      </c>
      <c r="C58" s="32" t="s">
        <v>28</v>
      </c>
      <c r="D58" s="32" t="s">
        <v>29</v>
      </c>
      <c r="E58" s="37"/>
      <c r="F58" s="37" t="s">
        <v>30</v>
      </c>
      <c r="G58" s="37"/>
      <c r="H58" s="37"/>
      <c r="I58" s="37"/>
      <c r="J58" s="37"/>
      <c r="K58" s="64"/>
      <c r="L58" s="69"/>
      <c r="M58" s="65" t="s">
        <v>124</v>
      </c>
      <c r="O58">
        <f>COUNTA(K37:K57)</f>
        <v>8</v>
      </c>
      <c r="P58">
        <f>COUNTA(L37:L57)</f>
        <v>13</v>
      </c>
      <c r="Q58">
        <f>COUNTA(M37:M57)</f>
        <v>17</v>
      </c>
    </row>
    <row r="59" spans="2:17" ht="13.95" customHeight="1" x14ac:dyDescent="0.2">
      <c r="B59" s="30">
        <f t="shared" si="1"/>
        <v>49</v>
      </c>
      <c r="C59" s="32" t="s">
        <v>31</v>
      </c>
      <c r="D59" s="32" t="s">
        <v>32</v>
      </c>
      <c r="E59" s="37"/>
      <c r="F59" s="37" t="s">
        <v>129</v>
      </c>
      <c r="G59" s="37"/>
      <c r="H59" s="37"/>
      <c r="I59" s="37"/>
      <c r="J59" s="37"/>
      <c r="K59" s="64"/>
      <c r="L59" s="69"/>
      <c r="M59" s="65">
        <v>1</v>
      </c>
    </row>
    <row r="60" spans="2:17" ht="13.5" customHeight="1" x14ac:dyDescent="0.2">
      <c r="B60" s="30">
        <f t="shared" si="1"/>
        <v>50</v>
      </c>
      <c r="C60" s="33"/>
      <c r="D60" s="33"/>
      <c r="E60" s="37"/>
      <c r="F60" s="37" t="s">
        <v>164</v>
      </c>
      <c r="G60" s="37"/>
      <c r="H60" s="37"/>
      <c r="I60" s="37"/>
      <c r="J60" s="37"/>
      <c r="K60" s="64">
        <v>1</v>
      </c>
      <c r="L60" s="69" t="s">
        <v>124</v>
      </c>
      <c r="M60" s="65"/>
    </row>
    <row r="61" spans="2:17" ht="13.5" customHeight="1" x14ac:dyDescent="0.2">
      <c r="B61" s="30">
        <f t="shared" si="1"/>
        <v>51</v>
      </c>
      <c r="C61" s="33"/>
      <c r="D61" s="33"/>
      <c r="E61" s="37"/>
      <c r="F61" s="37" t="s">
        <v>131</v>
      </c>
      <c r="G61" s="37"/>
      <c r="H61" s="37"/>
      <c r="I61" s="37"/>
      <c r="J61" s="37"/>
      <c r="K61" s="64"/>
      <c r="L61" s="69">
        <v>3</v>
      </c>
      <c r="M61" s="65">
        <v>1</v>
      </c>
    </row>
    <row r="62" spans="2:17" ht="13.95" customHeight="1" x14ac:dyDescent="0.2">
      <c r="B62" s="30">
        <f t="shared" si="1"/>
        <v>52</v>
      </c>
      <c r="C62" s="33"/>
      <c r="D62" s="33"/>
      <c r="E62" s="37"/>
      <c r="F62" s="37" t="s">
        <v>196</v>
      </c>
      <c r="G62" s="37"/>
      <c r="H62" s="37"/>
      <c r="I62" s="37"/>
      <c r="J62" s="37"/>
      <c r="K62" s="64" t="s">
        <v>124</v>
      </c>
      <c r="L62" s="69">
        <v>1</v>
      </c>
      <c r="M62" s="65">
        <v>1</v>
      </c>
    </row>
    <row r="63" spans="2:17" ht="13.95" customHeight="1" x14ac:dyDescent="0.2">
      <c r="B63" s="30">
        <f t="shared" si="1"/>
        <v>53</v>
      </c>
      <c r="C63" s="33"/>
      <c r="D63" s="33"/>
      <c r="E63" s="37"/>
      <c r="F63" s="37" t="s">
        <v>166</v>
      </c>
      <c r="G63" s="37"/>
      <c r="H63" s="37"/>
      <c r="I63" s="37"/>
      <c r="J63" s="37"/>
      <c r="K63" s="64"/>
      <c r="L63" s="69"/>
      <c r="M63" s="65" t="s">
        <v>124</v>
      </c>
    </row>
    <row r="64" spans="2:17" ht="13.95" customHeight="1" x14ac:dyDescent="0.2">
      <c r="B64" s="30">
        <f t="shared" si="1"/>
        <v>54</v>
      </c>
      <c r="C64" s="32" t="s">
        <v>33</v>
      </c>
      <c r="D64" s="32" t="s">
        <v>226</v>
      </c>
      <c r="E64" s="37"/>
      <c r="F64" s="37" t="s">
        <v>287</v>
      </c>
      <c r="G64" s="37"/>
      <c r="H64" s="37"/>
      <c r="I64" s="37"/>
      <c r="J64" s="37"/>
      <c r="K64" s="64"/>
      <c r="L64" s="69"/>
      <c r="M64" s="65" t="s">
        <v>124</v>
      </c>
    </row>
    <row r="65" spans="2:17" ht="13.95" customHeight="1" x14ac:dyDescent="0.2">
      <c r="B65" s="30">
        <f t="shared" si="1"/>
        <v>55</v>
      </c>
      <c r="C65" s="33"/>
      <c r="D65" s="32" t="s">
        <v>35</v>
      </c>
      <c r="E65" s="37"/>
      <c r="F65" s="37" t="s">
        <v>228</v>
      </c>
      <c r="G65" s="37"/>
      <c r="H65" s="37"/>
      <c r="I65" s="37"/>
      <c r="J65" s="37"/>
      <c r="K65" s="64"/>
      <c r="L65" s="69" t="s">
        <v>124</v>
      </c>
      <c r="M65" s="65"/>
    </row>
    <row r="66" spans="2:17" ht="13.95" customHeight="1" x14ac:dyDescent="0.2">
      <c r="B66" s="30">
        <f t="shared" si="1"/>
        <v>56</v>
      </c>
      <c r="C66" s="33"/>
      <c r="D66" s="33"/>
      <c r="E66" s="37"/>
      <c r="F66" s="37" t="s">
        <v>167</v>
      </c>
      <c r="G66" s="37"/>
      <c r="H66" s="37"/>
      <c r="I66" s="37"/>
      <c r="J66" s="37"/>
      <c r="K66" s="64"/>
      <c r="L66" s="69">
        <v>1</v>
      </c>
      <c r="M66" s="65">
        <v>4</v>
      </c>
    </row>
    <row r="67" spans="2:17" ht="13.95" customHeight="1" x14ac:dyDescent="0.2">
      <c r="B67" s="30">
        <f t="shared" si="1"/>
        <v>57</v>
      </c>
      <c r="C67" s="33"/>
      <c r="D67" s="33"/>
      <c r="E67" s="37"/>
      <c r="F67" s="37" t="s">
        <v>36</v>
      </c>
      <c r="G67" s="37"/>
      <c r="H67" s="37"/>
      <c r="I67" s="37"/>
      <c r="J67" s="37"/>
      <c r="K67" s="64" t="s">
        <v>124</v>
      </c>
      <c r="L67" s="69">
        <v>5</v>
      </c>
      <c r="M67" s="65">
        <v>5</v>
      </c>
    </row>
    <row r="68" spans="2:17" ht="13.95" customHeight="1" x14ac:dyDescent="0.2">
      <c r="B68" s="30">
        <f t="shared" si="1"/>
        <v>58</v>
      </c>
      <c r="C68" s="34"/>
      <c r="D68" s="40" t="s">
        <v>37</v>
      </c>
      <c r="E68" s="37"/>
      <c r="F68" s="37" t="s">
        <v>38</v>
      </c>
      <c r="G68" s="37"/>
      <c r="H68" s="37"/>
      <c r="I68" s="37"/>
      <c r="J68" s="37"/>
      <c r="K68" s="64">
        <v>5</v>
      </c>
      <c r="L68" s="64">
        <v>15</v>
      </c>
      <c r="M68" s="65">
        <v>10</v>
      </c>
    </row>
    <row r="69" spans="2:17" ht="13.95" customHeight="1" x14ac:dyDescent="0.2">
      <c r="B69" s="30">
        <f t="shared" si="1"/>
        <v>59</v>
      </c>
      <c r="C69" s="32" t="s">
        <v>0</v>
      </c>
      <c r="D69" s="40" t="s">
        <v>39</v>
      </c>
      <c r="E69" s="37"/>
      <c r="F69" s="37" t="s">
        <v>40</v>
      </c>
      <c r="G69" s="37"/>
      <c r="H69" s="37"/>
      <c r="I69" s="37"/>
      <c r="J69" s="37"/>
      <c r="K69" s="64"/>
      <c r="L69" s="64" t="s">
        <v>124</v>
      </c>
      <c r="M69" s="65" t="s">
        <v>124</v>
      </c>
      <c r="O69">
        <f>COUNTA(K58:K69)</f>
        <v>4</v>
      </c>
      <c r="P69">
        <f>COUNTA(L58:L69)</f>
        <v>8</v>
      </c>
      <c r="Q69">
        <f>COUNTA(M58:M69)</f>
        <v>10</v>
      </c>
    </row>
    <row r="70" spans="2:17" ht="13.95" customHeight="1" x14ac:dyDescent="0.2">
      <c r="B70" s="30">
        <f t="shared" si="1"/>
        <v>60</v>
      </c>
      <c r="C70" s="129" t="s">
        <v>41</v>
      </c>
      <c r="D70" s="130"/>
      <c r="E70" s="37"/>
      <c r="F70" s="37" t="s">
        <v>42</v>
      </c>
      <c r="G70" s="37"/>
      <c r="H70" s="37"/>
      <c r="I70" s="37"/>
      <c r="J70" s="37"/>
      <c r="K70" s="64"/>
      <c r="L70" s="69">
        <v>75</v>
      </c>
      <c r="M70" s="65" t="s">
        <v>124</v>
      </c>
    </row>
    <row r="71" spans="2:17" ht="13.95" customHeight="1" x14ac:dyDescent="0.2">
      <c r="B71" s="30">
        <f t="shared" si="1"/>
        <v>61</v>
      </c>
      <c r="C71" s="35"/>
      <c r="D71" s="36"/>
      <c r="E71" s="37"/>
      <c r="F71" s="37" t="s">
        <v>43</v>
      </c>
      <c r="G71" s="37"/>
      <c r="H71" s="37"/>
      <c r="I71" s="37"/>
      <c r="J71" s="37"/>
      <c r="K71" s="64">
        <v>10</v>
      </c>
      <c r="L71" s="69">
        <v>50</v>
      </c>
      <c r="M71" s="65">
        <v>10</v>
      </c>
    </row>
    <row r="72" spans="2:17" ht="13.5" customHeight="1" thickBot="1" x14ac:dyDescent="0.25">
      <c r="B72" s="30">
        <f t="shared" si="1"/>
        <v>62</v>
      </c>
      <c r="C72" s="35"/>
      <c r="D72" s="36"/>
      <c r="E72" s="37"/>
      <c r="F72" s="37" t="s">
        <v>44</v>
      </c>
      <c r="G72" s="37"/>
      <c r="H72" s="37"/>
      <c r="I72" s="37"/>
      <c r="J72" s="37"/>
      <c r="K72" s="64">
        <v>10</v>
      </c>
      <c r="L72" s="69">
        <v>25</v>
      </c>
      <c r="M72" s="65">
        <v>40</v>
      </c>
    </row>
    <row r="73" spans="2:17" ht="13.95" customHeight="1" x14ac:dyDescent="0.2">
      <c r="B73" s="66"/>
      <c r="C73" s="67"/>
      <c r="D73" s="67"/>
      <c r="E73" s="68"/>
      <c r="F73" s="68"/>
      <c r="G73" s="68"/>
      <c r="H73" s="68"/>
      <c r="I73" s="68"/>
      <c r="J73" s="68"/>
      <c r="K73" s="68"/>
      <c r="L73" s="68"/>
      <c r="M73" s="68"/>
      <c r="O73">
        <f>COUNTA(K$11:K$72)</f>
        <v>31</v>
      </c>
      <c r="P73">
        <f>COUNTA(L$11:L$72)</f>
        <v>45</v>
      </c>
      <c r="Q73">
        <f>COUNTA(M$11:M$72)</f>
        <v>51</v>
      </c>
    </row>
    <row r="74" spans="2:17" ht="18" customHeight="1" x14ac:dyDescent="0.2">
      <c r="O74" s="95">
        <f>SUM(K$22:K$72,P$11:P$21)</f>
        <v>6416</v>
      </c>
      <c r="P74" s="95">
        <f>SUM(L$22:L$72,Q$11:Q$21)</f>
        <v>6330</v>
      </c>
      <c r="Q74" s="95">
        <f>SUM(M$22:M$72,R$11:R$21)</f>
        <v>6688</v>
      </c>
    </row>
    <row r="75" spans="2:17" ht="18" customHeight="1" x14ac:dyDescent="0.2">
      <c r="B75" s="18"/>
    </row>
    <row r="76" spans="2:17" ht="9" customHeight="1" thickBot="1" x14ac:dyDescent="0.25"/>
    <row r="77" spans="2:17" ht="18" customHeight="1" x14ac:dyDescent="0.2">
      <c r="B77" s="1"/>
      <c r="C77" s="2"/>
      <c r="D77" s="131" t="s">
        <v>1</v>
      </c>
      <c r="E77" s="131"/>
      <c r="F77" s="131"/>
      <c r="G77" s="131"/>
      <c r="H77" s="2"/>
      <c r="I77" s="2"/>
      <c r="J77" s="3"/>
      <c r="K77" s="71" t="s">
        <v>70</v>
      </c>
      <c r="L77" s="81" t="s">
        <v>72</v>
      </c>
      <c r="M77" s="90" t="s">
        <v>73</v>
      </c>
    </row>
    <row r="78" spans="2:17" ht="18" customHeight="1" thickBot="1" x14ac:dyDescent="0.25">
      <c r="B78" s="6"/>
      <c r="C78" s="7"/>
      <c r="D78" s="127" t="s">
        <v>2</v>
      </c>
      <c r="E78" s="127"/>
      <c r="F78" s="127"/>
      <c r="G78" s="127"/>
      <c r="H78" s="7"/>
      <c r="I78" s="7"/>
      <c r="J78" s="8"/>
      <c r="K78" s="107" t="str">
        <f>K5</f>
        <v>2022.9.14</v>
      </c>
      <c r="L78" s="108" t="str">
        <f>K78</f>
        <v>2022.9.14</v>
      </c>
      <c r="M78" s="109" t="str">
        <f>K78</f>
        <v>2022.9.14</v>
      </c>
    </row>
    <row r="79" spans="2:17" ht="19.95" customHeight="1" thickTop="1" x14ac:dyDescent="0.2">
      <c r="B79" s="132" t="s">
        <v>46</v>
      </c>
      <c r="C79" s="133"/>
      <c r="D79" s="133"/>
      <c r="E79" s="133"/>
      <c r="F79" s="133"/>
      <c r="G79" s="133"/>
      <c r="H79" s="133"/>
      <c r="I79" s="133"/>
      <c r="J79" s="29"/>
      <c r="K79" s="75">
        <f>SUM(K80:K88)</f>
        <v>6416</v>
      </c>
      <c r="L79" s="75">
        <f>SUM(L80:L88)</f>
        <v>6330</v>
      </c>
      <c r="M79" s="93">
        <f>SUM(M80:M88)</f>
        <v>6688</v>
      </c>
    </row>
    <row r="80" spans="2:17" ht="13.95" customHeight="1" x14ac:dyDescent="0.2">
      <c r="B80" s="120" t="s">
        <v>47</v>
      </c>
      <c r="C80" s="121"/>
      <c r="D80" s="134"/>
      <c r="E80" s="43"/>
      <c r="F80" s="15"/>
      <c r="G80" s="119" t="s">
        <v>13</v>
      </c>
      <c r="H80" s="119"/>
      <c r="I80" s="15"/>
      <c r="J80" s="16"/>
      <c r="K80" s="38">
        <f>SUM(P$11:P$21)</f>
        <v>5950</v>
      </c>
      <c r="L80" s="20">
        <f>SUM(Q$11:Q$21)</f>
        <v>4750</v>
      </c>
      <c r="M80" s="39">
        <f>SUM(R$11:R$21)</f>
        <v>5485</v>
      </c>
    </row>
    <row r="81" spans="2:17" ht="13.95" customHeight="1" x14ac:dyDescent="0.2">
      <c r="B81" s="17"/>
      <c r="C81" s="18"/>
      <c r="D81" s="19"/>
      <c r="E81" s="20"/>
      <c r="F81" s="37"/>
      <c r="G81" s="119" t="s">
        <v>67</v>
      </c>
      <c r="H81" s="119"/>
      <c r="I81" s="112"/>
      <c r="J81" s="44"/>
      <c r="K81" s="38">
        <f>SUM(K$22)</f>
        <v>25</v>
      </c>
      <c r="L81" s="20">
        <f>SUM(L$22)</f>
        <v>725</v>
      </c>
      <c r="M81" s="39">
        <f>SUM(M$22)</f>
        <v>450</v>
      </c>
      <c r="O81">
        <f>COUNTA(K$11:K$72)</f>
        <v>31</v>
      </c>
      <c r="P81">
        <f>COUNTA(L$11:L$72)</f>
        <v>45</v>
      </c>
      <c r="Q81">
        <f>COUNTA(M$11:M$72)</f>
        <v>51</v>
      </c>
    </row>
    <row r="82" spans="2:17" ht="13.95" customHeight="1" x14ac:dyDescent="0.2">
      <c r="B82" s="17"/>
      <c r="C82" s="18"/>
      <c r="D82" s="19"/>
      <c r="E82" s="20"/>
      <c r="F82" s="37"/>
      <c r="G82" s="119" t="s">
        <v>24</v>
      </c>
      <c r="H82" s="119"/>
      <c r="I82" s="15"/>
      <c r="J82" s="16"/>
      <c r="K82" s="38">
        <f>SUM(K$23:K$24)</f>
        <v>0</v>
      </c>
      <c r="L82" s="20">
        <f>SUM(L$23:L$24)</f>
        <v>21</v>
      </c>
      <c r="M82" s="39">
        <f>SUM(M$23:M$24)</f>
        <v>21</v>
      </c>
      <c r="O82" s="95">
        <f>SUM(K$22:K$72,P$11:P$21)</f>
        <v>6416</v>
      </c>
      <c r="P82" s="95">
        <f>SUM(L$22:L$72,Q$11:Q$21)</f>
        <v>6330</v>
      </c>
      <c r="Q82" s="95">
        <f>SUM(M$22:M$72,R$11:R$21)</f>
        <v>6688</v>
      </c>
    </row>
    <row r="83" spans="2:17" ht="13.95" customHeight="1" x14ac:dyDescent="0.2">
      <c r="B83" s="17"/>
      <c r="C83" s="18"/>
      <c r="D83" s="19"/>
      <c r="E83" s="20"/>
      <c r="F83" s="37"/>
      <c r="G83" s="119" t="s">
        <v>15</v>
      </c>
      <c r="H83" s="119"/>
      <c r="I83" s="15"/>
      <c r="J83" s="16"/>
      <c r="K83" s="38">
        <f>SUM(K$25:K$25)</f>
        <v>0</v>
      </c>
      <c r="L83" s="20">
        <f>SUM(L$25:L$25)</f>
        <v>5</v>
      </c>
      <c r="M83" s="39">
        <f>SUM(M$25:M$25)</f>
        <v>5</v>
      </c>
    </row>
    <row r="84" spans="2:17" ht="13.95" customHeight="1" x14ac:dyDescent="0.2">
      <c r="B84" s="17"/>
      <c r="C84" s="18"/>
      <c r="D84" s="19"/>
      <c r="E84" s="20"/>
      <c r="F84" s="37"/>
      <c r="G84" s="119" t="s">
        <v>16</v>
      </c>
      <c r="H84" s="119"/>
      <c r="I84" s="15"/>
      <c r="J84" s="16"/>
      <c r="K84" s="38">
        <f>SUM(K$27:K$35)</f>
        <v>290</v>
      </c>
      <c r="L84" s="20">
        <f>SUM(L$27:L$35)</f>
        <v>260</v>
      </c>
      <c r="M84" s="39">
        <f>SUM(M$27:M$35)</f>
        <v>275</v>
      </c>
    </row>
    <row r="85" spans="2:17" ht="13.95" customHeight="1" x14ac:dyDescent="0.2">
      <c r="B85" s="17"/>
      <c r="C85" s="18"/>
      <c r="D85" s="19"/>
      <c r="E85" s="20"/>
      <c r="F85" s="37"/>
      <c r="G85" s="119" t="s">
        <v>65</v>
      </c>
      <c r="H85" s="119"/>
      <c r="I85" s="15"/>
      <c r="J85" s="16"/>
      <c r="K85" s="38">
        <f>SUM(K$36:K$36)</f>
        <v>15</v>
      </c>
      <c r="L85" s="20">
        <f>SUM(L$36:L$36)</f>
        <v>25</v>
      </c>
      <c r="M85" s="39">
        <f>SUM(M$36:M$36)</f>
        <v>5</v>
      </c>
    </row>
    <row r="86" spans="2:17" ht="13.95" customHeight="1" x14ac:dyDescent="0.2">
      <c r="B86" s="17"/>
      <c r="C86" s="18"/>
      <c r="D86" s="19"/>
      <c r="E86" s="20"/>
      <c r="F86" s="37"/>
      <c r="G86" s="119" t="s">
        <v>104</v>
      </c>
      <c r="H86" s="119"/>
      <c r="I86" s="15"/>
      <c r="J86" s="16"/>
      <c r="K86" s="38">
        <f>SUM(K$37:K$57)</f>
        <v>110</v>
      </c>
      <c r="L86" s="20">
        <f>SUM(L$37:L$57)</f>
        <v>365</v>
      </c>
      <c r="M86" s="39">
        <f>SUM(M$37:M$57)</f>
        <v>374</v>
      </c>
    </row>
    <row r="87" spans="2:17" ht="13.95" customHeight="1" x14ac:dyDescent="0.2">
      <c r="B87" s="17"/>
      <c r="C87" s="18"/>
      <c r="D87" s="19"/>
      <c r="E87" s="20"/>
      <c r="F87" s="37"/>
      <c r="G87" s="119" t="s">
        <v>48</v>
      </c>
      <c r="H87" s="119"/>
      <c r="I87" s="15"/>
      <c r="J87" s="16"/>
      <c r="K87" s="38">
        <f>SUM(K$26:K$26,K$70:K$71)</f>
        <v>10</v>
      </c>
      <c r="L87" s="20">
        <f>SUM(L$26:L$26,L$70:L$71)</f>
        <v>129</v>
      </c>
      <c r="M87" s="39">
        <f>SUM(M$26:M$26,M$70:M$71)</f>
        <v>11</v>
      </c>
    </row>
    <row r="88" spans="2:17" ht="13.95" customHeight="1" thickBot="1" x14ac:dyDescent="0.25">
      <c r="B88" s="21"/>
      <c r="C88" s="22"/>
      <c r="D88" s="23"/>
      <c r="E88" s="45"/>
      <c r="F88" s="10"/>
      <c r="G88" s="122" t="s">
        <v>45</v>
      </c>
      <c r="H88" s="122"/>
      <c r="I88" s="46"/>
      <c r="J88" s="47"/>
      <c r="K88" s="41">
        <f>SUM(K$58:K$69,K$72)</f>
        <v>16</v>
      </c>
      <c r="L88" s="45">
        <f>SUM(L$58:L$69,L$72)</f>
        <v>50</v>
      </c>
      <c r="M88" s="42">
        <f>SUM(M$58:M$69,M$72)</f>
        <v>62</v>
      </c>
    </row>
    <row r="89" spans="2:17" ht="18" customHeight="1" thickTop="1" x14ac:dyDescent="0.2">
      <c r="B89" s="123" t="s">
        <v>49</v>
      </c>
      <c r="C89" s="124"/>
      <c r="D89" s="125"/>
      <c r="E89" s="53"/>
      <c r="F89" s="113"/>
      <c r="G89" s="126" t="s">
        <v>50</v>
      </c>
      <c r="H89" s="126"/>
      <c r="I89" s="113"/>
      <c r="J89" s="114"/>
      <c r="K89" s="76" t="s">
        <v>51</v>
      </c>
      <c r="L89" s="84"/>
      <c r="M89" s="94"/>
    </row>
    <row r="90" spans="2:17" ht="18" customHeight="1" x14ac:dyDescent="0.2">
      <c r="B90" s="50"/>
      <c r="C90" s="51"/>
      <c r="D90" s="51"/>
      <c r="E90" s="48"/>
      <c r="F90" s="49"/>
      <c r="G90" s="31"/>
      <c r="H90" s="31"/>
      <c r="I90" s="49"/>
      <c r="J90" s="52"/>
      <c r="K90" s="77" t="s">
        <v>52</v>
      </c>
      <c r="L90" s="85"/>
      <c r="M90" s="88"/>
    </row>
    <row r="91" spans="2:17" ht="18" customHeight="1" x14ac:dyDescent="0.2">
      <c r="B91" s="17"/>
      <c r="C91" s="18"/>
      <c r="D91" s="18"/>
      <c r="E91" s="54"/>
      <c r="F91" s="7"/>
      <c r="G91" s="127" t="s">
        <v>53</v>
      </c>
      <c r="H91" s="127"/>
      <c r="I91" s="111"/>
      <c r="J91" s="115"/>
      <c r="K91" s="78" t="s">
        <v>54</v>
      </c>
      <c r="L91" s="86"/>
      <c r="M91" s="86"/>
    </row>
    <row r="92" spans="2:17" ht="18" customHeight="1" x14ac:dyDescent="0.2">
      <c r="B92" s="17"/>
      <c r="C92" s="18"/>
      <c r="D92" s="18"/>
      <c r="E92" s="55"/>
      <c r="F92" s="18"/>
      <c r="G92" s="56"/>
      <c r="H92" s="56"/>
      <c r="I92" s="51"/>
      <c r="J92" s="57"/>
      <c r="K92" s="79" t="s">
        <v>105</v>
      </c>
      <c r="L92" s="87"/>
      <c r="M92" s="87"/>
    </row>
    <row r="93" spans="2:17" ht="18" customHeight="1" x14ac:dyDescent="0.2">
      <c r="B93" s="17"/>
      <c r="C93" s="18"/>
      <c r="D93" s="18"/>
      <c r="E93" s="55"/>
      <c r="F93" s="18"/>
      <c r="G93" s="56"/>
      <c r="H93" s="56"/>
      <c r="I93" s="51"/>
      <c r="J93" s="57"/>
      <c r="K93" s="77" t="s">
        <v>78</v>
      </c>
      <c r="L93" s="85"/>
      <c r="M93" s="88"/>
    </row>
    <row r="94" spans="2:17" ht="18" customHeight="1" x14ac:dyDescent="0.2">
      <c r="B94" s="17"/>
      <c r="C94" s="18"/>
      <c r="D94" s="18"/>
      <c r="E94" s="54"/>
      <c r="F94" s="7"/>
      <c r="G94" s="127" t="s">
        <v>55</v>
      </c>
      <c r="H94" s="127"/>
      <c r="I94" s="111"/>
      <c r="J94" s="115"/>
      <c r="K94" s="78" t="s">
        <v>79</v>
      </c>
      <c r="L94" s="86"/>
      <c r="M94" s="86"/>
    </row>
    <row r="95" spans="2:17" ht="18" customHeight="1" x14ac:dyDescent="0.2">
      <c r="B95" s="17"/>
      <c r="C95" s="18"/>
      <c r="D95" s="18"/>
      <c r="E95" s="55"/>
      <c r="F95" s="18"/>
      <c r="G95" s="56"/>
      <c r="H95" s="56"/>
      <c r="I95" s="51"/>
      <c r="J95" s="57"/>
      <c r="K95" s="79" t="s">
        <v>106</v>
      </c>
      <c r="L95" s="87"/>
      <c r="M95" s="87"/>
    </row>
    <row r="96" spans="2:17" ht="18" customHeight="1" x14ac:dyDescent="0.2">
      <c r="B96" s="17"/>
      <c r="C96" s="18"/>
      <c r="D96" s="18"/>
      <c r="E96" s="55"/>
      <c r="F96" s="18"/>
      <c r="G96" s="56"/>
      <c r="H96" s="56"/>
      <c r="I96" s="51"/>
      <c r="J96" s="57"/>
      <c r="K96" s="79" t="s">
        <v>107</v>
      </c>
      <c r="L96" s="87"/>
      <c r="M96" s="87"/>
    </row>
    <row r="97" spans="2:14" ht="18" customHeight="1" x14ac:dyDescent="0.2">
      <c r="B97" s="17"/>
      <c r="C97" s="18"/>
      <c r="D97" s="18"/>
      <c r="E97" s="12"/>
      <c r="F97" s="13"/>
      <c r="G97" s="31"/>
      <c r="H97" s="31"/>
      <c r="I97" s="49"/>
      <c r="J97" s="52"/>
      <c r="K97" s="79" t="s">
        <v>106</v>
      </c>
      <c r="L97" s="88"/>
      <c r="M97" s="88"/>
    </row>
    <row r="98" spans="2:14" ht="18" customHeight="1" x14ac:dyDescent="0.2">
      <c r="B98" s="24"/>
      <c r="C98" s="13"/>
      <c r="D98" s="13"/>
      <c r="E98" s="20"/>
      <c r="F98" s="37"/>
      <c r="G98" s="119" t="s">
        <v>56</v>
      </c>
      <c r="H98" s="119"/>
      <c r="I98" s="15"/>
      <c r="J98" s="16"/>
      <c r="K98" s="70" t="s">
        <v>133</v>
      </c>
      <c r="L98" s="99"/>
      <c r="M98" s="89"/>
    </row>
    <row r="99" spans="2:14" ht="18" customHeight="1" x14ac:dyDescent="0.2">
      <c r="B99" s="120" t="s">
        <v>57</v>
      </c>
      <c r="C99" s="121"/>
      <c r="D99" s="121"/>
      <c r="E99" s="7"/>
      <c r="F99" s="7"/>
      <c r="G99" s="7"/>
      <c r="H99" s="7"/>
      <c r="I99" s="7"/>
      <c r="J99" s="7"/>
      <c r="K99" s="7"/>
      <c r="L99" s="7"/>
      <c r="M99" s="7"/>
      <c r="N99" s="17"/>
    </row>
    <row r="100" spans="2:14" ht="14.1" customHeight="1" x14ac:dyDescent="0.2">
      <c r="B100" s="58"/>
      <c r="C100" s="59" t="s">
        <v>58</v>
      </c>
      <c r="D100" s="60"/>
      <c r="E100" s="59"/>
      <c r="F100" s="59"/>
      <c r="G100" s="59"/>
      <c r="H100" s="59"/>
      <c r="I100" s="59"/>
      <c r="J100" s="59"/>
      <c r="K100" s="59"/>
      <c r="L100" s="59"/>
      <c r="M100" s="59"/>
      <c r="N100" s="61"/>
    </row>
    <row r="101" spans="2:14" ht="14.1" customHeight="1" x14ac:dyDescent="0.2">
      <c r="B101" s="58"/>
      <c r="C101" s="59" t="s">
        <v>59</v>
      </c>
      <c r="D101" s="60"/>
      <c r="E101" s="59"/>
      <c r="F101" s="59"/>
      <c r="G101" s="59"/>
      <c r="H101" s="59"/>
      <c r="I101" s="59"/>
      <c r="J101" s="59"/>
      <c r="K101" s="59"/>
      <c r="L101" s="59"/>
      <c r="M101" s="59"/>
      <c r="N101" s="61"/>
    </row>
    <row r="102" spans="2:14" ht="14.1" customHeight="1" x14ac:dyDescent="0.2">
      <c r="B102" s="58"/>
      <c r="C102" s="59" t="s">
        <v>60</v>
      </c>
      <c r="D102" s="60"/>
      <c r="E102" s="59"/>
      <c r="F102" s="59"/>
      <c r="G102" s="59"/>
      <c r="H102" s="59"/>
      <c r="I102" s="59"/>
      <c r="J102" s="59"/>
      <c r="K102" s="59"/>
      <c r="L102" s="59"/>
      <c r="M102" s="59"/>
      <c r="N102" s="61"/>
    </row>
    <row r="103" spans="2:14" ht="14.1" customHeight="1" x14ac:dyDescent="0.2">
      <c r="B103" s="58"/>
      <c r="C103" s="59" t="s">
        <v>86</v>
      </c>
      <c r="D103" s="60"/>
      <c r="E103" s="59"/>
      <c r="F103" s="59"/>
      <c r="G103" s="59"/>
      <c r="H103" s="59"/>
      <c r="I103" s="59"/>
      <c r="J103" s="59"/>
      <c r="K103" s="59"/>
      <c r="L103" s="59"/>
      <c r="M103" s="59"/>
      <c r="N103" s="61"/>
    </row>
    <row r="104" spans="2:14" ht="14.1" customHeight="1" x14ac:dyDescent="0.2">
      <c r="B104" s="58"/>
      <c r="C104" s="59" t="s">
        <v>108</v>
      </c>
      <c r="D104" s="60"/>
      <c r="E104" s="59"/>
      <c r="F104" s="59"/>
      <c r="G104" s="59"/>
      <c r="H104" s="59"/>
      <c r="I104" s="59"/>
      <c r="J104" s="59"/>
      <c r="K104" s="59"/>
      <c r="L104" s="59"/>
      <c r="M104" s="59"/>
      <c r="N104" s="61"/>
    </row>
    <row r="105" spans="2:14" ht="14.1" customHeight="1" x14ac:dyDescent="0.2">
      <c r="B105" s="61"/>
      <c r="C105" s="59" t="s">
        <v>85</v>
      </c>
      <c r="D105" s="59"/>
      <c r="E105" s="59"/>
      <c r="F105" s="59"/>
      <c r="G105" s="59"/>
      <c r="H105" s="59"/>
      <c r="I105" s="59"/>
      <c r="J105" s="59"/>
      <c r="K105" s="59"/>
      <c r="L105" s="59"/>
      <c r="M105" s="59"/>
      <c r="N105" s="61"/>
    </row>
    <row r="106" spans="2:14" ht="14.1" customHeight="1" x14ac:dyDescent="0.2">
      <c r="B106" s="61"/>
      <c r="C106" s="59" t="s">
        <v>84</v>
      </c>
      <c r="D106" s="59"/>
      <c r="E106" s="59"/>
      <c r="F106" s="59"/>
      <c r="G106" s="59"/>
      <c r="H106" s="59"/>
      <c r="I106" s="59"/>
      <c r="J106" s="59"/>
      <c r="K106" s="59"/>
      <c r="L106" s="59"/>
      <c r="M106" s="59"/>
      <c r="N106" s="61"/>
    </row>
    <row r="107" spans="2:14" ht="14.1" customHeight="1" x14ac:dyDescent="0.2">
      <c r="B107" s="61"/>
      <c r="C107" s="59" t="s">
        <v>81</v>
      </c>
      <c r="D107" s="59"/>
      <c r="E107" s="59"/>
      <c r="F107" s="59"/>
      <c r="G107" s="59"/>
      <c r="H107" s="59"/>
      <c r="I107" s="59"/>
      <c r="J107" s="59"/>
      <c r="K107" s="59"/>
      <c r="L107" s="59"/>
      <c r="M107" s="59"/>
      <c r="N107" s="61"/>
    </row>
    <row r="108" spans="2:14" ht="14.1" customHeight="1" x14ac:dyDescent="0.2">
      <c r="B108" s="61"/>
      <c r="C108" s="59" t="s">
        <v>82</v>
      </c>
      <c r="D108" s="59"/>
      <c r="E108" s="59"/>
      <c r="F108" s="59"/>
      <c r="G108" s="59"/>
      <c r="H108" s="59"/>
      <c r="I108" s="59"/>
      <c r="J108" s="59"/>
      <c r="K108" s="59"/>
      <c r="L108" s="59"/>
      <c r="M108" s="59"/>
      <c r="N108" s="61"/>
    </row>
    <row r="109" spans="2:14" ht="14.1" customHeight="1" x14ac:dyDescent="0.2">
      <c r="B109" s="61"/>
      <c r="C109" s="59" t="s">
        <v>109</v>
      </c>
      <c r="D109" s="59"/>
      <c r="E109" s="59"/>
      <c r="F109" s="59"/>
      <c r="G109" s="59"/>
      <c r="H109" s="59"/>
      <c r="I109" s="59"/>
      <c r="J109" s="59"/>
      <c r="K109" s="59"/>
      <c r="L109" s="59"/>
      <c r="M109" s="59"/>
      <c r="N109" s="61"/>
    </row>
    <row r="110" spans="2:14" ht="14.1" customHeight="1" x14ac:dyDescent="0.2">
      <c r="B110" s="61"/>
      <c r="C110" s="59" t="s">
        <v>87</v>
      </c>
      <c r="D110" s="59"/>
      <c r="E110" s="59"/>
      <c r="F110" s="59"/>
      <c r="G110" s="59"/>
      <c r="H110" s="59"/>
      <c r="I110" s="59"/>
      <c r="J110" s="59"/>
      <c r="K110" s="59"/>
      <c r="L110" s="59"/>
      <c r="M110" s="59"/>
      <c r="N110" s="61"/>
    </row>
    <row r="111" spans="2:14" ht="14.1" customHeight="1" x14ac:dyDescent="0.2">
      <c r="B111" s="61"/>
      <c r="C111" s="59" t="s">
        <v>88</v>
      </c>
      <c r="D111" s="59"/>
      <c r="E111" s="59"/>
      <c r="F111" s="59"/>
      <c r="G111" s="59"/>
      <c r="H111" s="59"/>
      <c r="I111" s="59"/>
      <c r="J111" s="59"/>
      <c r="K111" s="59"/>
      <c r="L111" s="59"/>
      <c r="M111" s="59"/>
      <c r="N111" s="61"/>
    </row>
    <row r="112" spans="2:14" ht="14.1" customHeight="1" x14ac:dyDescent="0.2">
      <c r="B112" s="61"/>
      <c r="C112" s="59" t="s">
        <v>89</v>
      </c>
      <c r="D112" s="59"/>
      <c r="E112" s="59"/>
      <c r="F112" s="59"/>
      <c r="G112" s="59"/>
      <c r="H112" s="59"/>
      <c r="I112" s="59"/>
      <c r="J112" s="59"/>
      <c r="K112" s="59"/>
      <c r="L112" s="59"/>
      <c r="M112" s="59"/>
      <c r="N112" s="61"/>
    </row>
    <row r="113" spans="2:14" ht="14.1" customHeight="1" x14ac:dyDescent="0.2">
      <c r="B113" s="61"/>
      <c r="C113" s="59" t="s">
        <v>90</v>
      </c>
      <c r="D113" s="59"/>
      <c r="E113" s="59"/>
      <c r="F113" s="59"/>
      <c r="G113" s="59"/>
      <c r="H113" s="59"/>
      <c r="I113" s="59"/>
      <c r="J113" s="59"/>
      <c r="K113" s="59"/>
      <c r="L113" s="59"/>
      <c r="M113" s="59"/>
      <c r="N113" s="61"/>
    </row>
    <row r="114" spans="2:14" ht="18" customHeight="1" x14ac:dyDescent="0.2">
      <c r="B114" s="61"/>
      <c r="C114" s="59" t="s">
        <v>110</v>
      </c>
      <c r="D114" s="59"/>
      <c r="E114" s="59"/>
      <c r="F114" s="59"/>
      <c r="G114" s="59"/>
      <c r="H114" s="59"/>
      <c r="I114" s="59"/>
      <c r="J114" s="59"/>
      <c r="K114" s="59"/>
      <c r="L114" s="59"/>
      <c r="M114" s="59"/>
      <c r="N114" s="61"/>
    </row>
    <row r="115" spans="2:14" x14ac:dyDescent="0.2">
      <c r="B115" s="61"/>
      <c r="C115" s="59" t="s">
        <v>111</v>
      </c>
      <c r="D115" s="59"/>
      <c r="E115" s="59"/>
      <c r="F115" s="59"/>
      <c r="G115" s="59"/>
      <c r="H115" s="59"/>
      <c r="I115" s="59"/>
      <c r="J115" s="59"/>
      <c r="K115" s="59"/>
      <c r="L115" s="59"/>
      <c r="M115" s="59"/>
      <c r="N115" s="61"/>
    </row>
    <row r="116" spans="2:14" x14ac:dyDescent="0.2">
      <c r="B116" s="61"/>
      <c r="C116" s="59" t="s">
        <v>91</v>
      </c>
      <c r="D116" s="59"/>
      <c r="E116" s="59"/>
      <c r="F116" s="59"/>
      <c r="G116" s="59"/>
      <c r="H116" s="59"/>
      <c r="I116" s="59"/>
      <c r="J116" s="59"/>
      <c r="K116" s="59"/>
      <c r="L116" s="59"/>
      <c r="M116" s="59"/>
      <c r="N116" s="61"/>
    </row>
    <row r="117" spans="2:14" ht="14.1" customHeight="1" x14ac:dyDescent="0.2">
      <c r="B117" s="61"/>
      <c r="C117" s="59" t="s">
        <v>83</v>
      </c>
      <c r="D117" s="59"/>
      <c r="E117" s="59"/>
      <c r="F117" s="59"/>
      <c r="G117" s="59"/>
      <c r="H117" s="59"/>
      <c r="I117" s="59"/>
      <c r="J117" s="59"/>
      <c r="K117" s="59"/>
      <c r="L117" s="59"/>
      <c r="M117" s="59"/>
      <c r="N117" s="61"/>
    </row>
    <row r="118" spans="2:14" x14ac:dyDescent="0.2">
      <c r="B118" s="96"/>
      <c r="C118" s="59" t="s">
        <v>92</v>
      </c>
      <c r="N118" s="96"/>
    </row>
    <row r="119" spans="2:14" x14ac:dyDescent="0.2">
      <c r="B119" s="61"/>
      <c r="C119" s="59" t="s">
        <v>69</v>
      </c>
      <c r="D119" s="59"/>
      <c r="E119" s="59"/>
      <c r="F119" s="59"/>
      <c r="G119" s="59"/>
      <c r="H119" s="59"/>
      <c r="I119" s="59"/>
      <c r="J119" s="59"/>
      <c r="K119" s="59"/>
      <c r="L119" s="59"/>
      <c r="M119" s="59"/>
      <c r="N119" s="61"/>
    </row>
    <row r="120" spans="2:14" x14ac:dyDescent="0.2">
      <c r="B120" s="61"/>
      <c r="C120" s="59" t="s">
        <v>61</v>
      </c>
      <c r="D120" s="59"/>
      <c r="E120" s="59"/>
      <c r="F120" s="59"/>
      <c r="G120" s="59"/>
      <c r="H120" s="59"/>
      <c r="I120" s="59"/>
      <c r="J120" s="59"/>
      <c r="K120" s="59"/>
      <c r="L120" s="59"/>
      <c r="M120" s="59"/>
      <c r="N120" s="61"/>
    </row>
    <row r="121" spans="2:14" x14ac:dyDescent="0.2">
      <c r="B121" s="96"/>
      <c r="C121" s="59" t="s">
        <v>93</v>
      </c>
      <c r="N121" s="96"/>
    </row>
    <row r="122" spans="2:14" x14ac:dyDescent="0.2">
      <c r="B122" s="96"/>
      <c r="C122" s="59" t="s">
        <v>120</v>
      </c>
      <c r="N122" s="96"/>
    </row>
    <row r="123" spans="2:14" ht="13.8" thickBot="1" x14ac:dyDescent="0.25">
      <c r="B123" s="97"/>
      <c r="C123" s="80" t="s">
        <v>94</v>
      </c>
      <c r="D123" s="98"/>
      <c r="E123" s="98"/>
      <c r="F123" s="98"/>
      <c r="G123" s="98"/>
      <c r="H123" s="98"/>
      <c r="I123" s="98"/>
      <c r="J123" s="98"/>
      <c r="K123" s="98"/>
      <c r="L123" s="98"/>
      <c r="M123" s="98"/>
      <c r="N123" s="96"/>
    </row>
  </sheetData>
  <mergeCells count="27">
    <mergeCell ref="G98:H98"/>
    <mergeCell ref="B99:D99"/>
    <mergeCell ref="G87:H87"/>
    <mergeCell ref="G88:H88"/>
    <mergeCell ref="B89:D89"/>
    <mergeCell ref="G89:H89"/>
    <mergeCell ref="G91:H91"/>
    <mergeCell ref="G94:H94"/>
    <mergeCell ref="G86:H86"/>
    <mergeCell ref="G10:H10"/>
    <mergeCell ref="C70:D70"/>
    <mergeCell ref="D77:G77"/>
    <mergeCell ref="D78:G78"/>
    <mergeCell ref="B79:I79"/>
    <mergeCell ref="B80:D80"/>
    <mergeCell ref="G80:H80"/>
    <mergeCell ref="G81:H81"/>
    <mergeCell ref="G82:H82"/>
    <mergeCell ref="G83:H83"/>
    <mergeCell ref="G84:H84"/>
    <mergeCell ref="G85:H85"/>
    <mergeCell ref="D9:F9"/>
    <mergeCell ref="D4:G4"/>
    <mergeCell ref="D5:G5"/>
    <mergeCell ref="D6:G6"/>
    <mergeCell ref="D7:F7"/>
    <mergeCell ref="D8:F8"/>
  </mergeCells>
  <phoneticPr fontId="23"/>
  <conditionalFormatting sqref="N11:N72">
    <cfRule type="expression" dxfId="4"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B1:R120"/>
  <sheetViews>
    <sheetView view="pageBreakPreview" zoomScale="75" zoomScaleNormal="75" zoomScaleSheetLayoutView="75" workbookViewId="0">
      <pane ySplit="10" topLeftCell="A11" activePane="bottomLeft" state="frozen"/>
      <selection activeCell="A11" sqref="A11"/>
      <selection pane="bottomLeft" activeCell="AA10" sqref="AA10"/>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291</v>
      </c>
      <c r="L5" s="105" t="str">
        <f>K5</f>
        <v>2022.10.11</v>
      </c>
      <c r="M5" s="106" t="str">
        <f>K5</f>
        <v>2022.10.11</v>
      </c>
    </row>
    <row r="6" spans="2:18" ht="18" customHeight="1" x14ac:dyDescent="0.2">
      <c r="B6" s="4"/>
      <c r="C6" s="37"/>
      <c r="D6" s="119" t="s">
        <v>3</v>
      </c>
      <c r="E6" s="119"/>
      <c r="F6" s="119"/>
      <c r="G6" s="119"/>
      <c r="H6" s="37"/>
      <c r="I6" s="37"/>
      <c r="J6" s="5"/>
      <c r="K6" s="100">
        <v>0.4465277777777778</v>
      </c>
      <c r="L6" s="101">
        <v>0.47569444444444442</v>
      </c>
      <c r="M6" s="102">
        <v>0.42708333333333331</v>
      </c>
    </row>
    <row r="7" spans="2:18" ht="18" customHeight="1" x14ac:dyDescent="0.2">
      <c r="B7" s="4"/>
      <c r="C7" s="37"/>
      <c r="D7" s="119" t="s">
        <v>4</v>
      </c>
      <c r="E7" s="135"/>
      <c r="F7" s="135"/>
      <c r="G7" s="25" t="s">
        <v>5</v>
      </c>
      <c r="H7" s="37"/>
      <c r="I7" s="37"/>
      <c r="J7" s="5"/>
      <c r="K7" s="103" t="s">
        <v>304</v>
      </c>
      <c r="L7" s="103" t="s">
        <v>305</v>
      </c>
      <c r="M7" s="104" t="s">
        <v>306</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95" customHeight="1" x14ac:dyDescent="0.2">
      <c r="B11" s="30">
        <v>1</v>
      </c>
      <c r="C11" s="32" t="s">
        <v>62</v>
      </c>
      <c r="D11" s="32" t="s">
        <v>13</v>
      </c>
      <c r="E11" s="37"/>
      <c r="F11" s="37" t="s">
        <v>172</v>
      </c>
      <c r="G11" s="37"/>
      <c r="H11" s="37"/>
      <c r="I11" s="37"/>
      <c r="J11" s="37"/>
      <c r="K11" s="62" t="s">
        <v>123</v>
      </c>
      <c r="L11" s="62" t="s">
        <v>138</v>
      </c>
      <c r="M11" s="63"/>
      <c r="O11" t="s">
        <v>14</v>
      </c>
      <c r="P11">
        <f t="shared" ref="P11:R20" si="0">IF(K11="＋",0,IF(K11="(＋)",0,ABS(K11)))</f>
        <v>0</v>
      </c>
      <c r="Q11">
        <f t="shared" si="0"/>
        <v>5</v>
      </c>
      <c r="R11">
        <f t="shared" si="0"/>
        <v>0</v>
      </c>
    </row>
    <row r="12" spans="2:18" ht="13.95" customHeight="1" x14ac:dyDescent="0.2">
      <c r="B12" s="30">
        <f>B11+1</f>
        <v>2</v>
      </c>
      <c r="C12" s="35"/>
      <c r="D12" s="33"/>
      <c r="E12" s="37"/>
      <c r="F12" s="37" t="s">
        <v>174</v>
      </c>
      <c r="G12" s="37"/>
      <c r="H12" s="37"/>
      <c r="I12" s="37"/>
      <c r="J12" s="37"/>
      <c r="K12" s="62" t="s">
        <v>211</v>
      </c>
      <c r="L12" s="62" t="s">
        <v>211</v>
      </c>
      <c r="M12" s="63"/>
      <c r="O12" t="s">
        <v>14</v>
      </c>
      <c r="P12">
        <f t="shared" si="0"/>
        <v>10</v>
      </c>
      <c r="Q12">
        <f t="shared" si="0"/>
        <v>10</v>
      </c>
      <c r="R12">
        <f t="shared" si="0"/>
        <v>0</v>
      </c>
    </row>
    <row r="13" spans="2:18" ht="13.5" customHeight="1" x14ac:dyDescent="0.2">
      <c r="B13" s="30">
        <f t="shared" ref="B13:B69" si="1">B12+1</f>
        <v>3</v>
      </c>
      <c r="C13" s="35"/>
      <c r="D13" s="33"/>
      <c r="E13" s="37"/>
      <c r="F13" s="37" t="s">
        <v>176</v>
      </c>
      <c r="G13" s="37"/>
      <c r="H13" s="37"/>
      <c r="I13" s="37"/>
      <c r="J13" s="37"/>
      <c r="K13" s="62" t="s">
        <v>202</v>
      </c>
      <c r="L13" s="117" t="s">
        <v>173</v>
      </c>
      <c r="M13" s="63" t="s">
        <v>233</v>
      </c>
      <c r="O13" s="95" t="s">
        <v>178</v>
      </c>
      <c r="P13">
        <f t="shared" si="0"/>
        <v>100</v>
      </c>
      <c r="Q13">
        <f t="shared" si="0"/>
        <v>45</v>
      </c>
      <c r="R13">
        <f t="shared" si="0"/>
        <v>40</v>
      </c>
    </row>
    <row r="14" spans="2:18" ht="13.95" customHeight="1" x14ac:dyDescent="0.2">
      <c r="B14" s="30">
        <f t="shared" si="1"/>
        <v>4</v>
      </c>
      <c r="C14" s="35"/>
      <c r="D14" s="33"/>
      <c r="E14" s="37"/>
      <c r="F14" s="37" t="s">
        <v>292</v>
      </c>
      <c r="G14" s="37"/>
      <c r="H14" s="37"/>
      <c r="I14" s="37"/>
      <c r="J14" s="37"/>
      <c r="K14" s="62" t="s">
        <v>138</v>
      </c>
      <c r="L14" s="62" t="s">
        <v>138</v>
      </c>
      <c r="M14" s="63"/>
      <c r="O14" t="s">
        <v>14</v>
      </c>
      <c r="P14">
        <f t="shared" si="0"/>
        <v>5</v>
      </c>
      <c r="Q14">
        <f t="shared" si="0"/>
        <v>5</v>
      </c>
      <c r="R14">
        <f t="shared" si="0"/>
        <v>0</v>
      </c>
    </row>
    <row r="15" spans="2:18" ht="13.5" customHeight="1" x14ac:dyDescent="0.2">
      <c r="B15" s="30">
        <f t="shared" si="1"/>
        <v>5</v>
      </c>
      <c r="C15" s="35"/>
      <c r="D15" s="33"/>
      <c r="E15" s="37"/>
      <c r="F15" s="37" t="s">
        <v>179</v>
      </c>
      <c r="G15" s="37"/>
      <c r="H15" s="37"/>
      <c r="I15" s="37"/>
      <c r="J15" s="37"/>
      <c r="K15" s="62" t="s">
        <v>293</v>
      </c>
      <c r="L15" s="117" t="s">
        <v>294</v>
      </c>
      <c r="M15" s="63" t="s">
        <v>295</v>
      </c>
      <c r="O15" t="s">
        <v>14</v>
      </c>
      <c r="P15">
        <f>IF(K15="＋",0,IF(K15="(＋)",0,ABS(K15)))</f>
        <v>470</v>
      </c>
      <c r="Q15">
        <f t="shared" si="0"/>
        <v>515</v>
      </c>
      <c r="R15">
        <f t="shared" si="0"/>
        <v>295</v>
      </c>
    </row>
    <row r="16" spans="2:18" ht="13.95" customHeight="1" x14ac:dyDescent="0.2">
      <c r="B16" s="30">
        <f t="shared" si="1"/>
        <v>6</v>
      </c>
      <c r="C16" s="35"/>
      <c r="D16" s="33"/>
      <c r="E16" s="37"/>
      <c r="F16" s="37" t="s">
        <v>246</v>
      </c>
      <c r="G16" s="37"/>
      <c r="H16" s="37"/>
      <c r="I16" s="37"/>
      <c r="J16" s="37"/>
      <c r="K16" s="62" t="s">
        <v>212</v>
      </c>
      <c r="L16" s="62" t="s">
        <v>138</v>
      </c>
      <c r="M16" s="63" t="s">
        <v>138</v>
      </c>
      <c r="O16" s="116" t="s">
        <v>140</v>
      </c>
      <c r="P16">
        <f>IF(K16="＋",0,IF(K16="(＋)",0,ABS(K16)))</f>
        <v>15</v>
      </c>
      <c r="Q16">
        <f>IF(L16="＋",0,IF(L16="(＋)",0,ABS(L16)))</f>
        <v>5</v>
      </c>
      <c r="R16">
        <f>IF(M16="＋",0,IF(M16="(＋)",0,ABS(M16)))</f>
        <v>5</v>
      </c>
    </row>
    <row r="17" spans="2:18" ht="13.5" customHeight="1" x14ac:dyDescent="0.2">
      <c r="B17" s="30">
        <f t="shared" si="1"/>
        <v>7</v>
      </c>
      <c r="C17" s="35"/>
      <c r="D17" s="33"/>
      <c r="E17" s="37"/>
      <c r="F17" s="37" t="s">
        <v>141</v>
      </c>
      <c r="G17" s="37"/>
      <c r="H17" s="37"/>
      <c r="I17" s="37"/>
      <c r="J17" s="37"/>
      <c r="K17" s="62" t="s">
        <v>201</v>
      </c>
      <c r="L17" s="62" t="s">
        <v>205</v>
      </c>
      <c r="M17" s="63" t="s">
        <v>296</v>
      </c>
      <c r="O17" t="s">
        <v>14</v>
      </c>
      <c r="P17">
        <f t="shared" si="0"/>
        <v>80</v>
      </c>
      <c r="Q17">
        <f t="shared" si="0"/>
        <v>25</v>
      </c>
      <c r="R17">
        <f t="shared" si="0"/>
        <v>35</v>
      </c>
    </row>
    <row r="18" spans="2:18" ht="13.95" customHeight="1" x14ac:dyDescent="0.2">
      <c r="B18" s="30">
        <f t="shared" si="1"/>
        <v>8</v>
      </c>
      <c r="C18" s="35"/>
      <c r="D18" s="33"/>
      <c r="E18" s="37"/>
      <c r="F18" s="37" t="s">
        <v>252</v>
      </c>
      <c r="G18" s="37"/>
      <c r="H18" s="37"/>
      <c r="I18" s="37"/>
      <c r="J18" s="37"/>
      <c r="K18" s="62" t="s">
        <v>138</v>
      </c>
      <c r="L18" s="117"/>
      <c r="M18" s="63"/>
      <c r="O18" t="s">
        <v>14</v>
      </c>
      <c r="P18">
        <f t="shared" si="0"/>
        <v>5</v>
      </c>
      <c r="Q18">
        <f t="shared" si="0"/>
        <v>0</v>
      </c>
      <c r="R18">
        <f t="shared" si="0"/>
        <v>0</v>
      </c>
    </row>
    <row r="19" spans="2:18" ht="13.5" customHeight="1" x14ac:dyDescent="0.2">
      <c r="B19" s="30">
        <f t="shared" si="1"/>
        <v>9</v>
      </c>
      <c r="C19" s="35"/>
      <c r="D19" s="33"/>
      <c r="E19" s="37"/>
      <c r="F19" s="37" t="s">
        <v>95</v>
      </c>
      <c r="G19" s="37"/>
      <c r="H19" s="37"/>
      <c r="I19" s="37"/>
      <c r="J19" s="37"/>
      <c r="K19" s="62"/>
      <c r="L19" s="62" t="s">
        <v>211</v>
      </c>
      <c r="M19" s="63" t="s">
        <v>138</v>
      </c>
      <c r="O19" t="s">
        <v>14</v>
      </c>
      <c r="P19">
        <f t="shared" si="0"/>
        <v>0</v>
      </c>
      <c r="Q19">
        <f t="shared" si="0"/>
        <v>10</v>
      </c>
      <c r="R19">
        <f t="shared" si="0"/>
        <v>5</v>
      </c>
    </row>
    <row r="20" spans="2:18" ht="13.95" customHeight="1" x14ac:dyDescent="0.2">
      <c r="B20" s="30">
        <f t="shared" si="1"/>
        <v>10</v>
      </c>
      <c r="C20" s="35"/>
      <c r="D20" s="33"/>
      <c r="E20" s="37"/>
      <c r="F20" s="37" t="s">
        <v>218</v>
      </c>
      <c r="G20" s="37"/>
      <c r="H20" s="37"/>
      <c r="I20" s="37"/>
      <c r="J20" s="37"/>
      <c r="K20" s="62" t="s">
        <v>297</v>
      </c>
      <c r="L20" s="62" t="s">
        <v>298</v>
      </c>
      <c r="M20" s="63" t="s">
        <v>299</v>
      </c>
      <c r="O20" t="s">
        <v>14</v>
      </c>
      <c r="P20">
        <f t="shared" si="0"/>
        <v>500</v>
      </c>
      <c r="Q20">
        <f t="shared" si="0"/>
        <v>230</v>
      </c>
      <c r="R20">
        <f t="shared" si="0"/>
        <v>270</v>
      </c>
    </row>
    <row r="21" spans="2:18" ht="13.5" customHeight="1" x14ac:dyDescent="0.2">
      <c r="B21" s="30">
        <f t="shared" si="1"/>
        <v>11</v>
      </c>
      <c r="C21" s="32" t="s">
        <v>21</v>
      </c>
      <c r="D21" s="32" t="s">
        <v>22</v>
      </c>
      <c r="E21" s="37"/>
      <c r="F21" s="37" t="s">
        <v>96</v>
      </c>
      <c r="G21" s="37"/>
      <c r="H21" s="37"/>
      <c r="I21" s="37"/>
      <c r="J21" s="37"/>
      <c r="K21" s="64">
        <v>65</v>
      </c>
      <c r="L21" s="69">
        <v>180</v>
      </c>
      <c r="M21" s="65">
        <v>450</v>
      </c>
    </row>
    <row r="22" spans="2:18" ht="13.5" customHeight="1" x14ac:dyDescent="0.2">
      <c r="B22" s="30">
        <f t="shared" si="1"/>
        <v>12</v>
      </c>
      <c r="C22" s="32" t="s">
        <v>23</v>
      </c>
      <c r="D22" s="32" t="s">
        <v>24</v>
      </c>
      <c r="E22" s="37"/>
      <c r="F22" s="37" t="s">
        <v>142</v>
      </c>
      <c r="G22" s="37"/>
      <c r="H22" s="37"/>
      <c r="I22" s="37"/>
      <c r="J22" s="37"/>
      <c r="K22" s="64">
        <v>4</v>
      </c>
      <c r="L22" s="69">
        <v>1</v>
      </c>
      <c r="M22" s="65">
        <v>2</v>
      </c>
    </row>
    <row r="23" spans="2:18" ht="13.95" customHeight="1" x14ac:dyDescent="0.2">
      <c r="B23" s="30">
        <f t="shared" si="1"/>
        <v>13</v>
      </c>
      <c r="C23" s="33"/>
      <c r="D23" s="33"/>
      <c r="E23" s="37"/>
      <c r="F23" s="37" t="s">
        <v>114</v>
      </c>
      <c r="G23" s="37"/>
      <c r="H23" s="37"/>
      <c r="I23" s="37"/>
      <c r="J23" s="37"/>
      <c r="K23" s="64">
        <v>5</v>
      </c>
      <c r="L23" s="64">
        <v>15</v>
      </c>
      <c r="M23" s="65">
        <v>5</v>
      </c>
    </row>
    <row r="24" spans="2:18" ht="13.95" customHeight="1" x14ac:dyDescent="0.2">
      <c r="B24" s="30">
        <f t="shared" si="1"/>
        <v>14</v>
      </c>
      <c r="C24" s="32" t="s">
        <v>63</v>
      </c>
      <c r="D24" s="32" t="s">
        <v>15</v>
      </c>
      <c r="E24" s="37"/>
      <c r="F24" s="37" t="s">
        <v>97</v>
      </c>
      <c r="G24" s="37"/>
      <c r="H24" s="37"/>
      <c r="I24" s="37"/>
      <c r="J24" s="37"/>
      <c r="K24" s="64" t="s">
        <v>124</v>
      </c>
      <c r="L24" s="69">
        <v>5</v>
      </c>
      <c r="M24" s="65"/>
    </row>
    <row r="25" spans="2:18" ht="13.95" customHeight="1" x14ac:dyDescent="0.2">
      <c r="B25" s="30">
        <f t="shared" si="1"/>
        <v>15</v>
      </c>
      <c r="C25" s="33"/>
      <c r="D25" s="33"/>
      <c r="E25" s="37"/>
      <c r="F25" s="37" t="s">
        <v>125</v>
      </c>
      <c r="G25" s="37"/>
      <c r="H25" s="37"/>
      <c r="I25" s="37"/>
      <c r="J25" s="37"/>
      <c r="K25" s="64" t="s">
        <v>124</v>
      </c>
      <c r="L25" s="64" t="s">
        <v>124</v>
      </c>
      <c r="M25" s="65" t="s">
        <v>124</v>
      </c>
    </row>
    <row r="26" spans="2:18" ht="13.95" customHeight="1" x14ac:dyDescent="0.2">
      <c r="B26" s="30">
        <f t="shared" si="1"/>
        <v>16</v>
      </c>
      <c r="C26" s="33"/>
      <c r="D26" s="32" t="s">
        <v>16</v>
      </c>
      <c r="E26" s="37"/>
      <c r="F26" s="37" t="s">
        <v>148</v>
      </c>
      <c r="G26" s="37"/>
      <c r="H26" s="37"/>
      <c r="I26" s="37"/>
      <c r="J26" s="37"/>
      <c r="K26" s="64">
        <v>10</v>
      </c>
      <c r="L26" s="69" t="s">
        <v>124</v>
      </c>
      <c r="M26" s="65"/>
    </row>
    <row r="27" spans="2:18" ht="13.5" customHeight="1" x14ac:dyDescent="0.2">
      <c r="B27" s="30">
        <f t="shared" si="1"/>
        <v>17</v>
      </c>
      <c r="C27" s="33"/>
      <c r="D27" s="33"/>
      <c r="E27" s="37"/>
      <c r="F27" s="37" t="s">
        <v>99</v>
      </c>
      <c r="G27" s="37"/>
      <c r="H27" s="37"/>
      <c r="I27" s="37"/>
      <c r="J27" s="37"/>
      <c r="K27" s="64"/>
      <c r="L27" s="64">
        <v>20</v>
      </c>
      <c r="M27" s="65">
        <v>10</v>
      </c>
    </row>
    <row r="28" spans="2:18" ht="13.95" customHeight="1" x14ac:dyDescent="0.2">
      <c r="B28" s="30">
        <f t="shared" si="1"/>
        <v>18</v>
      </c>
      <c r="C28" s="33"/>
      <c r="D28" s="33"/>
      <c r="E28" s="37"/>
      <c r="F28" s="37" t="s">
        <v>17</v>
      </c>
      <c r="G28" s="37"/>
      <c r="H28" s="37"/>
      <c r="I28" s="37"/>
      <c r="J28" s="37"/>
      <c r="K28" s="64">
        <v>10</v>
      </c>
      <c r="L28" s="69"/>
      <c r="M28" s="65" t="s">
        <v>124</v>
      </c>
    </row>
    <row r="29" spans="2:18" ht="13.95" customHeight="1" x14ac:dyDescent="0.2">
      <c r="B29" s="30">
        <f t="shared" si="1"/>
        <v>19</v>
      </c>
      <c r="C29" s="33"/>
      <c r="D29" s="33"/>
      <c r="E29" s="37"/>
      <c r="F29" s="37" t="s">
        <v>221</v>
      </c>
      <c r="G29" s="37"/>
      <c r="H29" s="37"/>
      <c r="I29" s="37"/>
      <c r="J29" s="37"/>
      <c r="K29" s="64" t="s">
        <v>124</v>
      </c>
      <c r="L29" s="64" t="s">
        <v>124</v>
      </c>
      <c r="M29" s="65"/>
    </row>
    <row r="30" spans="2:18" ht="13.95" customHeight="1" x14ac:dyDescent="0.2">
      <c r="B30" s="30">
        <f t="shared" si="1"/>
        <v>20</v>
      </c>
      <c r="C30" s="33"/>
      <c r="D30" s="33"/>
      <c r="E30" s="37"/>
      <c r="F30" s="37" t="s">
        <v>222</v>
      </c>
      <c r="G30" s="37"/>
      <c r="H30" s="37"/>
      <c r="I30" s="37"/>
      <c r="J30" s="37"/>
      <c r="K30" s="64"/>
      <c r="L30" s="69"/>
      <c r="M30" s="65">
        <v>5</v>
      </c>
    </row>
    <row r="31" spans="2:18" ht="13.95" customHeight="1" x14ac:dyDescent="0.2">
      <c r="B31" s="30">
        <f t="shared" si="1"/>
        <v>21</v>
      </c>
      <c r="C31" s="33"/>
      <c r="D31" s="33"/>
      <c r="E31" s="37"/>
      <c r="F31" s="37" t="s">
        <v>101</v>
      </c>
      <c r="G31" s="37"/>
      <c r="H31" s="37"/>
      <c r="I31" s="37"/>
      <c r="J31" s="37"/>
      <c r="K31" s="64">
        <v>20</v>
      </c>
      <c r="L31" s="69">
        <v>5</v>
      </c>
      <c r="M31" s="65">
        <v>10</v>
      </c>
    </row>
    <row r="32" spans="2:18" ht="13.5" customHeight="1" x14ac:dyDescent="0.2">
      <c r="B32" s="30">
        <f t="shared" si="1"/>
        <v>22</v>
      </c>
      <c r="C32" s="33"/>
      <c r="D32" s="33"/>
      <c r="E32" s="37"/>
      <c r="F32" s="37" t="s">
        <v>185</v>
      </c>
      <c r="G32" s="37"/>
      <c r="H32" s="37"/>
      <c r="I32" s="37"/>
      <c r="J32" s="37"/>
      <c r="K32" s="64">
        <v>5</v>
      </c>
      <c r="L32" s="64">
        <v>5</v>
      </c>
      <c r="M32" s="65">
        <v>10</v>
      </c>
    </row>
    <row r="33" spans="2:17" ht="13.5" customHeight="1" x14ac:dyDescent="0.2">
      <c r="B33" s="30">
        <f t="shared" si="1"/>
        <v>23</v>
      </c>
      <c r="C33" s="33"/>
      <c r="D33" s="33"/>
      <c r="E33" s="37"/>
      <c r="F33" s="37" t="s">
        <v>18</v>
      </c>
      <c r="G33" s="37"/>
      <c r="H33" s="37"/>
      <c r="I33" s="37"/>
      <c r="J33" s="37"/>
      <c r="K33" s="64">
        <v>10</v>
      </c>
      <c r="L33" s="69">
        <v>15</v>
      </c>
      <c r="M33" s="65">
        <v>30</v>
      </c>
    </row>
    <row r="34" spans="2:17" ht="13.95" customHeight="1" x14ac:dyDescent="0.2">
      <c r="B34" s="30">
        <f t="shared" si="1"/>
        <v>24</v>
      </c>
      <c r="C34" s="33"/>
      <c r="D34" s="33"/>
      <c r="E34" s="37"/>
      <c r="F34" s="37" t="s">
        <v>19</v>
      </c>
      <c r="G34" s="37"/>
      <c r="H34" s="37"/>
      <c r="I34" s="37"/>
      <c r="J34" s="37"/>
      <c r="K34" s="64">
        <v>25</v>
      </c>
      <c r="L34" s="64">
        <v>10</v>
      </c>
      <c r="M34" s="65">
        <v>10</v>
      </c>
    </row>
    <row r="35" spans="2:17" ht="13.95" customHeight="1" x14ac:dyDescent="0.2">
      <c r="B35" s="30">
        <f t="shared" si="1"/>
        <v>25</v>
      </c>
      <c r="C35" s="32" t="s">
        <v>68</v>
      </c>
      <c r="D35" s="32" t="s">
        <v>65</v>
      </c>
      <c r="E35" s="37"/>
      <c r="F35" s="37" t="s">
        <v>261</v>
      </c>
      <c r="G35" s="37"/>
      <c r="H35" s="37"/>
      <c r="I35" s="37"/>
      <c r="J35" s="37"/>
      <c r="K35" s="64"/>
      <c r="L35" s="69" t="s">
        <v>124</v>
      </c>
      <c r="M35" s="65"/>
    </row>
    <row r="36" spans="2:17" ht="13.95" customHeight="1" x14ac:dyDescent="0.2">
      <c r="B36" s="30">
        <f t="shared" si="1"/>
        <v>26</v>
      </c>
      <c r="C36" s="33"/>
      <c r="D36" s="33"/>
      <c r="E36" s="37"/>
      <c r="F36" s="37" t="s">
        <v>121</v>
      </c>
      <c r="G36" s="37"/>
      <c r="H36" s="37"/>
      <c r="I36" s="37"/>
      <c r="J36" s="37"/>
      <c r="K36" s="64">
        <v>35</v>
      </c>
      <c r="L36" s="64">
        <v>10</v>
      </c>
      <c r="M36" s="65">
        <v>55</v>
      </c>
      <c r="O36">
        <f>COUNTA(K35:K36)</f>
        <v>1</v>
      </c>
      <c r="P36">
        <f>COUNTA(L35:L36)</f>
        <v>2</v>
      </c>
      <c r="Q36">
        <f>COUNTA(M35:M36)</f>
        <v>1</v>
      </c>
    </row>
    <row r="37" spans="2:17" ht="13.95" customHeight="1" x14ac:dyDescent="0.2">
      <c r="B37" s="30">
        <f t="shared" si="1"/>
        <v>27</v>
      </c>
      <c r="C37" s="32" t="s">
        <v>66</v>
      </c>
      <c r="D37" s="32" t="s">
        <v>25</v>
      </c>
      <c r="E37" s="37"/>
      <c r="F37" s="37" t="s">
        <v>151</v>
      </c>
      <c r="G37" s="37"/>
      <c r="H37" s="37"/>
      <c r="I37" s="37"/>
      <c r="J37" s="37"/>
      <c r="K37" s="64"/>
      <c r="L37" s="64">
        <v>20</v>
      </c>
      <c r="M37" s="65" t="s">
        <v>124</v>
      </c>
    </row>
    <row r="38" spans="2:17" ht="13.5" customHeight="1" x14ac:dyDescent="0.2">
      <c r="B38" s="30">
        <f t="shared" si="1"/>
        <v>28</v>
      </c>
      <c r="C38" s="33"/>
      <c r="D38" s="33"/>
      <c r="E38" s="37"/>
      <c r="F38" s="37" t="s">
        <v>187</v>
      </c>
      <c r="G38" s="37"/>
      <c r="H38" s="37"/>
      <c r="I38" s="37"/>
      <c r="J38" s="37"/>
      <c r="K38" s="64">
        <v>45</v>
      </c>
      <c r="L38" s="69">
        <v>75</v>
      </c>
      <c r="M38" s="65">
        <v>70</v>
      </c>
    </row>
    <row r="39" spans="2:17" ht="13.95" customHeight="1" x14ac:dyDescent="0.2">
      <c r="B39" s="30">
        <f t="shared" si="1"/>
        <v>29</v>
      </c>
      <c r="C39" s="33"/>
      <c r="D39" s="33"/>
      <c r="E39" s="37"/>
      <c r="F39" s="37" t="s">
        <v>80</v>
      </c>
      <c r="G39" s="37"/>
      <c r="H39" s="37"/>
      <c r="I39" s="37"/>
      <c r="J39" s="37"/>
      <c r="K39" s="64">
        <v>5</v>
      </c>
      <c r="L39" s="69">
        <v>2</v>
      </c>
      <c r="M39" s="65">
        <v>9</v>
      </c>
    </row>
    <row r="40" spans="2:17" ht="13.95" customHeight="1" x14ac:dyDescent="0.2">
      <c r="B40" s="30">
        <f t="shared" si="1"/>
        <v>30</v>
      </c>
      <c r="C40" s="33"/>
      <c r="D40" s="33"/>
      <c r="E40" s="37"/>
      <c r="F40" s="37" t="s">
        <v>154</v>
      </c>
      <c r="G40" s="37"/>
      <c r="H40" s="37"/>
      <c r="I40" s="37"/>
      <c r="J40" s="37"/>
      <c r="K40" s="64">
        <v>120</v>
      </c>
      <c r="L40" s="64"/>
      <c r="M40" s="65" t="s">
        <v>124</v>
      </c>
    </row>
    <row r="41" spans="2:17" ht="13.5" customHeight="1" x14ac:dyDescent="0.2">
      <c r="B41" s="30">
        <f t="shared" si="1"/>
        <v>31</v>
      </c>
      <c r="C41" s="33"/>
      <c r="D41" s="33"/>
      <c r="E41" s="37"/>
      <c r="F41" s="37" t="s">
        <v>300</v>
      </c>
      <c r="G41" s="37"/>
      <c r="H41" s="37"/>
      <c r="I41" s="37"/>
      <c r="J41" s="37"/>
      <c r="K41" s="64"/>
      <c r="L41" s="64">
        <v>40</v>
      </c>
      <c r="M41" s="65"/>
    </row>
    <row r="42" spans="2:17" ht="13.95" customHeight="1" x14ac:dyDescent="0.2">
      <c r="B42" s="30">
        <f t="shared" si="1"/>
        <v>32</v>
      </c>
      <c r="C42" s="33"/>
      <c r="D42" s="33"/>
      <c r="E42" s="37"/>
      <c r="F42" s="37" t="s">
        <v>188</v>
      </c>
      <c r="G42" s="37"/>
      <c r="H42" s="37"/>
      <c r="I42" s="37"/>
      <c r="J42" s="37"/>
      <c r="K42" s="64">
        <v>20</v>
      </c>
      <c r="L42" s="69">
        <v>40</v>
      </c>
      <c r="M42" s="65"/>
    </row>
    <row r="43" spans="2:17" ht="13.5" customHeight="1" x14ac:dyDescent="0.2">
      <c r="B43" s="30">
        <f t="shared" si="1"/>
        <v>33</v>
      </c>
      <c r="C43" s="33"/>
      <c r="D43" s="33"/>
      <c r="E43" s="37"/>
      <c r="F43" s="37" t="s">
        <v>155</v>
      </c>
      <c r="G43" s="37"/>
      <c r="H43" s="37"/>
      <c r="I43" s="37"/>
      <c r="J43" s="37"/>
      <c r="K43" s="64">
        <v>40</v>
      </c>
      <c r="L43" s="64"/>
      <c r="M43" s="65"/>
    </row>
    <row r="44" spans="2:17" ht="13.5" customHeight="1" x14ac:dyDescent="0.2">
      <c r="B44" s="30">
        <f t="shared" si="1"/>
        <v>34</v>
      </c>
      <c r="C44" s="33"/>
      <c r="D44" s="33"/>
      <c r="E44" s="37"/>
      <c r="F44" s="37" t="s">
        <v>190</v>
      </c>
      <c r="G44" s="37"/>
      <c r="H44" s="37"/>
      <c r="I44" s="37"/>
      <c r="J44" s="37"/>
      <c r="K44" s="69">
        <v>10</v>
      </c>
      <c r="L44" s="64"/>
      <c r="M44" s="65">
        <v>30</v>
      </c>
    </row>
    <row r="45" spans="2:17" ht="13.95" customHeight="1" x14ac:dyDescent="0.2">
      <c r="B45" s="30">
        <f t="shared" si="1"/>
        <v>35</v>
      </c>
      <c r="C45" s="33"/>
      <c r="D45" s="33"/>
      <c r="E45" s="37"/>
      <c r="F45" s="37" t="s">
        <v>156</v>
      </c>
      <c r="G45" s="37"/>
      <c r="H45" s="37"/>
      <c r="I45" s="37"/>
      <c r="J45" s="37"/>
      <c r="K45" s="69" t="s">
        <v>124</v>
      </c>
      <c r="L45" s="64">
        <v>96</v>
      </c>
      <c r="M45" s="65" t="s">
        <v>124</v>
      </c>
    </row>
    <row r="46" spans="2:17" ht="13.95" customHeight="1" x14ac:dyDescent="0.2">
      <c r="B46" s="30">
        <f t="shared" si="1"/>
        <v>36</v>
      </c>
      <c r="C46" s="33"/>
      <c r="D46" s="33"/>
      <c r="E46" s="37"/>
      <c r="F46" s="37" t="s">
        <v>301</v>
      </c>
      <c r="G46" s="37"/>
      <c r="H46" s="37"/>
      <c r="I46" s="37"/>
      <c r="J46" s="37"/>
      <c r="K46" s="64"/>
      <c r="L46" s="64">
        <v>75</v>
      </c>
      <c r="M46" s="65"/>
    </row>
    <row r="47" spans="2:17" ht="13.95" customHeight="1" x14ac:dyDescent="0.2">
      <c r="B47" s="30">
        <f t="shared" si="1"/>
        <v>37</v>
      </c>
      <c r="C47" s="33"/>
      <c r="D47" s="33"/>
      <c r="E47" s="37"/>
      <c r="F47" s="37" t="s">
        <v>118</v>
      </c>
      <c r="G47" s="37"/>
      <c r="H47" s="37"/>
      <c r="I47" s="37"/>
      <c r="J47" s="37"/>
      <c r="K47" s="64" t="s">
        <v>124</v>
      </c>
      <c r="L47" s="69"/>
      <c r="M47" s="65" t="s">
        <v>124</v>
      </c>
    </row>
    <row r="48" spans="2:17" ht="13.95" customHeight="1" x14ac:dyDescent="0.2">
      <c r="B48" s="30">
        <f t="shared" si="1"/>
        <v>38</v>
      </c>
      <c r="C48" s="33"/>
      <c r="D48" s="33"/>
      <c r="E48" s="37"/>
      <c r="F48" s="37" t="s">
        <v>128</v>
      </c>
      <c r="G48" s="37"/>
      <c r="H48" s="37"/>
      <c r="I48" s="37"/>
      <c r="J48" s="37"/>
      <c r="K48" s="64" t="s">
        <v>124</v>
      </c>
      <c r="L48" s="69" t="s">
        <v>124</v>
      </c>
      <c r="M48" s="65"/>
    </row>
    <row r="49" spans="2:13" ht="13.95" customHeight="1" x14ac:dyDescent="0.2">
      <c r="B49" s="30">
        <f t="shared" si="1"/>
        <v>39</v>
      </c>
      <c r="C49" s="33"/>
      <c r="D49" s="33"/>
      <c r="E49" s="37"/>
      <c r="F49" s="37" t="s">
        <v>285</v>
      </c>
      <c r="G49" s="37"/>
      <c r="H49" s="37"/>
      <c r="I49" s="37"/>
      <c r="J49" s="37"/>
      <c r="K49" s="64" t="s">
        <v>124</v>
      </c>
      <c r="L49" s="69"/>
      <c r="M49" s="65" t="s">
        <v>124</v>
      </c>
    </row>
    <row r="50" spans="2:13" ht="13.95" customHeight="1" x14ac:dyDescent="0.2">
      <c r="B50" s="30">
        <f t="shared" si="1"/>
        <v>40</v>
      </c>
      <c r="C50" s="33"/>
      <c r="D50" s="33"/>
      <c r="E50" s="37"/>
      <c r="F50" s="37" t="s">
        <v>157</v>
      </c>
      <c r="G50" s="37"/>
      <c r="H50" s="37"/>
      <c r="I50" s="37"/>
      <c r="J50" s="37"/>
      <c r="K50" s="64"/>
      <c r="L50" s="64"/>
      <c r="M50" s="65" t="s">
        <v>124</v>
      </c>
    </row>
    <row r="51" spans="2:13" ht="13.95" customHeight="1" x14ac:dyDescent="0.2">
      <c r="B51" s="30">
        <f t="shared" si="1"/>
        <v>41</v>
      </c>
      <c r="C51" s="33"/>
      <c r="D51" s="33"/>
      <c r="E51" s="37"/>
      <c r="F51" s="37" t="s">
        <v>193</v>
      </c>
      <c r="G51" s="37"/>
      <c r="H51" s="37"/>
      <c r="I51" s="37"/>
      <c r="J51" s="37"/>
      <c r="K51" s="64" t="s">
        <v>124</v>
      </c>
      <c r="L51" s="69" t="s">
        <v>124</v>
      </c>
      <c r="M51" s="65" t="s">
        <v>124</v>
      </c>
    </row>
    <row r="52" spans="2:13" ht="13.95" customHeight="1" x14ac:dyDescent="0.2">
      <c r="B52" s="30">
        <f t="shared" si="1"/>
        <v>42</v>
      </c>
      <c r="C52" s="33"/>
      <c r="D52" s="33"/>
      <c r="E52" s="37"/>
      <c r="F52" s="37" t="s">
        <v>194</v>
      </c>
      <c r="G52" s="37"/>
      <c r="H52" s="37"/>
      <c r="I52" s="37"/>
      <c r="J52" s="37"/>
      <c r="K52" s="64" t="s">
        <v>124</v>
      </c>
      <c r="L52" s="64"/>
      <c r="M52" s="65"/>
    </row>
    <row r="53" spans="2:13" ht="13.95" customHeight="1" x14ac:dyDescent="0.2">
      <c r="B53" s="30">
        <f t="shared" si="1"/>
        <v>43</v>
      </c>
      <c r="C53" s="33"/>
      <c r="D53" s="33"/>
      <c r="E53" s="37"/>
      <c r="F53" s="37" t="s">
        <v>302</v>
      </c>
      <c r="G53" s="37"/>
      <c r="H53" s="37"/>
      <c r="I53" s="37"/>
      <c r="J53" s="37"/>
      <c r="K53" s="64"/>
      <c r="L53" s="69"/>
      <c r="M53" s="65">
        <v>5</v>
      </c>
    </row>
    <row r="54" spans="2:13" ht="13.95" customHeight="1" x14ac:dyDescent="0.2">
      <c r="B54" s="30">
        <f t="shared" si="1"/>
        <v>44</v>
      </c>
      <c r="C54" s="33"/>
      <c r="D54" s="33"/>
      <c r="E54" s="37"/>
      <c r="F54" s="37" t="s">
        <v>303</v>
      </c>
      <c r="G54" s="37"/>
      <c r="H54" s="37"/>
      <c r="I54" s="37"/>
      <c r="J54" s="37"/>
      <c r="K54" s="64"/>
      <c r="L54" s="69"/>
      <c r="M54" s="65" t="s">
        <v>124</v>
      </c>
    </row>
    <row r="55" spans="2:13" ht="13.95" customHeight="1" x14ac:dyDescent="0.2">
      <c r="B55" s="30">
        <f t="shared" si="1"/>
        <v>45</v>
      </c>
      <c r="C55" s="33"/>
      <c r="D55" s="33"/>
      <c r="E55" s="37"/>
      <c r="F55" s="37" t="s">
        <v>115</v>
      </c>
      <c r="G55" s="37"/>
      <c r="H55" s="37"/>
      <c r="I55" s="37"/>
      <c r="J55" s="37"/>
      <c r="K55" s="64">
        <v>100</v>
      </c>
      <c r="L55" s="69">
        <v>100</v>
      </c>
      <c r="M55" s="65">
        <v>80</v>
      </c>
    </row>
    <row r="56" spans="2:13" ht="13.5" customHeight="1" x14ac:dyDescent="0.2">
      <c r="B56" s="30">
        <f t="shared" si="1"/>
        <v>46</v>
      </c>
      <c r="C56" s="33"/>
      <c r="D56" s="33"/>
      <c r="E56" s="37"/>
      <c r="F56" s="37" t="s">
        <v>195</v>
      </c>
      <c r="G56" s="37"/>
      <c r="H56" s="37"/>
      <c r="I56" s="37"/>
      <c r="J56" s="37"/>
      <c r="K56" s="64">
        <v>2</v>
      </c>
      <c r="L56" s="69">
        <v>2</v>
      </c>
      <c r="M56" s="65">
        <v>10</v>
      </c>
    </row>
    <row r="57" spans="2:13" ht="13.95" customHeight="1" x14ac:dyDescent="0.2">
      <c r="B57" s="30">
        <f t="shared" si="1"/>
        <v>47</v>
      </c>
      <c r="C57" s="33"/>
      <c r="D57" s="33"/>
      <c r="E57" s="37"/>
      <c r="F57" s="37" t="s">
        <v>160</v>
      </c>
      <c r="G57" s="37"/>
      <c r="H57" s="37"/>
      <c r="I57" s="37"/>
      <c r="J57" s="37"/>
      <c r="K57" s="64" t="s">
        <v>124</v>
      </c>
      <c r="L57" s="69"/>
      <c r="M57" s="65"/>
    </row>
    <row r="58" spans="2:13" ht="13.95" customHeight="1" x14ac:dyDescent="0.2">
      <c r="B58" s="30">
        <f t="shared" si="1"/>
        <v>48</v>
      </c>
      <c r="C58" s="33"/>
      <c r="D58" s="33"/>
      <c r="E58" s="37"/>
      <c r="F58" s="37" t="s">
        <v>27</v>
      </c>
      <c r="G58" s="37"/>
      <c r="H58" s="37"/>
      <c r="I58" s="37"/>
      <c r="J58" s="37"/>
      <c r="K58" s="64">
        <v>135</v>
      </c>
      <c r="L58" s="69">
        <v>65</v>
      </c>
      <c r="M58" s="65">
        <v>95</v>
      </c>
    </row>
    <row r="59" spans="2:13" ht="13.5" customHeight="1" x14ac:dyDescent="0.2">
      <c r="B59" s="30">
        <f t="shared" si="1"/>
        <v>49</v>
      </c>
      <c r="C59" s="32" t="s">
        <v>31</v>
      </c>
      <c r="D59" s="32" t="s">
        <v>32</v>
      </c>
      <c r="E59" s="37"/>
      <c r="F59" s="37" t="s">
        <v>130</v>
      </c>
      <c r="G59" s="37"/>
      <c r="H59" s="37"/>
      <c r="I59" s="37"/>
      <c r="J59" s="37"/>
      <c r="K59" s="64"/>
      <c r="L59" s="69"/>
      <c r="M59" s="65">
        <v>1</v>
      </c>
    </row>
    <row r="60" spans="2:13" ht="13.5" customHeight="1" x14ac:dyDescent="0.2">
      <c r="B60" s="30">
        <f t="shared" si="1"/>
        <v>50</v>
      </c>
      <c r="C60" s="33"/>
      <c r="D60" s="33"/>
      <c r="E60" s="37"/>
      <c r="F60" s="37" t="s">
        <v>131</v>
      </c>
      <c r="G60" s="37"/>
      <c r="H60" s="37"/>
      <c r="I60" s="37"/>
      <c r="J60" s="37"/>
      <c r="K60" s="64"/>
      <c r="L60" s="69"/>
      <c r="M60" s="65">
        <v>2</v>
      </c>
    </row>
    <row r="61" spans="2:13" ht="13.95" customHeight="1" x14ac:dyDescent="0.2">
      <c r="B61" s="30">
        <f t="shared" si="1"/>
        <v>51</v>
      </c>
      <c r="C61" s="33"/>
      <c r="D61" s="33"/>
      <c r="E61" s="37"/>
      <c r="F61" s="37" t="s">
        <v>166</v>
      </c>
      <c r="G61" s="37"/>
      <c r="H61" s="37"/>
      <c r="I61" s="37"/>
      <c r="J61" s="37"/>
      <c r="K61" s="64"/>
      <c r="L61" s="69" t="s">
        <v>124</v>
      </c>
      <c r="M61" s="65"/>
    </row>
    <row r="62" spans="2:13" ht="13.95" customHeight="1" x14ac:dyDescent="0.2">
      <c r="B62" s="30">
        <f t="shared" si="1"/>
        <v>52</v>
      </c>
      <c r="C62" s="32" t="s">
        <v>33</v>
      </c>
      <c r="D62" s="32" t="s">
        <v>35</v>
      </c>
      <c r="E62" s="37"/>
      <c r="F62" s="37" t="s">
        <v>228</v>
      </c>
      <c r="G62" s="37"/>
      <c r="H62" s="37"/>
      <c r="I62" s="37"/>
      <c r="J62" s="37"/>
      <c r="K62" s="64"/>
      <c r="L62" s="69"/>
      <c r="M62" s="65">
        <v>1</v>
      </c>
    </row>
    <row r="63" spans="2:13" ht="13.95" customHeight="1" x14ac:dyDescent="0.2">
      <c r="B63" s="30">
        <f t="shared" si="1"/>
        <v>53</v>
      </c>
      <c r="C63" s="33"/>
      <c r="D63" s="33"/>
      <c r="E63" s="37"/>
      <c r="F63" s="37" t="s">
        <v>167</v>
      </c>
      <c r="G63" s="37"/>
      <c r="H63" s="37"/>
      <c r="I63" s="37"/>
      <c r="J63" s="37"/>
      <c r="K63" s="64">
        <v>1</v>
      </c>
      <c r="L63" s="69"/>
      <c r="M63" s="65">
        <v>3</v>
      </c>
    </row>
    <row r="64" spans="2:13" ht="13.95" customHeight="1" x14ac:dyDescent="0.2">
      <c r="B64" s="30">
        <f t="shared" si="1"/>
        <v>54</v>
      </c>
      <c r="C64" s="33"/>
      <c r="D64" s="33"/>
      <c r="E64" s="37"/>
      <c r="F64" s="37" t="s">
        <v>36</v>
      </c>
      <c r="G64" s="37"/>
      <c r="H64" s="37"/>
      <c r="I64" s="37"/>
      <c r="J64" s="37"/>
      <c r="K64" s="64">
        <v>5</v>
      </c>
      <c r="L64" s="69">
        <v>5</v>
      </c>
      <c r="M64" s="65">
        <v>10</v>
      </c>
    </row>
    <row r="65" spans="2:17" ht="13.95" customHeight="1" x14ac:dyDescent="0.2">
      <c r="B65" s="30">
        <f t="shared" si="1"/>
        <v>55</v>
      </c>
      <c r="C65" s="34"/>
      <c r="D65" s="40" t="s">
        <v>37</v>
      </c>
      <c r="E65" s="37"/>
      <c r="F65" s="37" t="s">
        <v>38</v>
      </c>
      <c r="G65" s="37"/>
      <c r="H65" s="37"/>
      <c r="I65" s="37"/>
      <c r="J65" s="37"/>
      <c r="K65" s="64" t="s">
        <v>124</v>
      </c>
      <c r="L65" s="64"/>
      <c r="M65" s="65" t="s">
        <v>124</v>
      </c>
    </row>
    <row r="66" spans="2:17" ht="13.95" customHeight="1" x14ac:dyDescent="0.2">
      <c r="B66" s="30">
        <f t="shared" si="1"/>
        <v>56</v>
      </c>
      <c r="C66" s="32" t="s">
        <v>0</v>
      </c>
      <c r="D66" s="40" t="s">
        <v>39</v>
      </c>
      <c r="E66" s="37"/>
      <c r="F66" s="37" t="s">
        <v>40</v>
      </c>
      <c r="G66" s="37"/>
      <c r="H66" s="37"/>
      <c r="I66" s="37"/>
      <c r="J66" s="37"/>
      <c r="K66" s="64" t="s">
        <v>124</v>
      </c>
      <c r="L66" s="64"/>
      <c r="M66" s="65"/>
      <c r="O66">
        <f>COUNTA(K59:K66)</f>
        <v>4</v>
      </c>
      <c r="P66">
        <f>COUNTA(L59:L66)</f>
        <v>2</v>
      </c>
      <c r="Q66">
        <f>COUNTA(M59:M66)</f>
        <v>6</v>
      </c>
    </row>
    <row r="67" spans="2:17" ht="13.95" customHeight="1" x14ac:dyDescent="0.2">
      <c r="B67" s="30">
        <f t="shared" si="1"/>
        <v>57</v>
      </c>
      <c r="C67" s="129" t="s">
        <v>41</v>
      </c>
      <c r="D67" s="130"/>
      <c r="E67" s="37"/>
      <c r="F67" s="37" t="s">
        <v>42</v>
      </c>
      <c r="G67" s="37"/>
      <c r="H67" s="37"/>
      <c r="I67" s="37"/>
      <c r="J67" s="37"/>
      <c r="K67" s="64"/>
      <c r="L67" s="69">
        <v>10</v>
      </c>
      <c r="M67" s="65">
        <v>10</v>
      </c>
    </row>
    <row r="68" spans="2:17" ht="13.95" customHeight="1" x14ac:dyDescent="0.2">
      <c r="B68" s="30">
        <f t="shared" si="1"/>
        <v>58</v>
      </c>
      <c r="C68" s="35"/>
      <c r="D68" s="36"/>
      <c r="E68" s="37"/>
      <c r="F68" s="37" t="s">
        <v>43</v>
      </c>
      <c r="G68" s="37"/>
      <c r="H68" s="37"/>
      <c r="I68" s="37"/>
      <c r="J68" s="37"/>
      <c r="K68" s="64"/>
      <c r="L68" s="69"/>
      <c r="M68" s="65">
        <v>20</v>
      </c>
    </row>
    <row r="69" spans="2:17" ht="13.5" customHeight="1" thickBot="1" x14ac:dyDescent="0.25">
      <c r="B69" s="30">
        <f t="shared" si="1"/>
        <v>59</v>
      </c>
      <c r="C69" s="35"/>
      <c r="D69" s="36"/>
      <c r="E69" s="37"/>
      <c r="F69" s="37" t="s">
        <v>44</v>
      </c>
      <c r="G69" s="37"/>
      <c r="H69" s="37"/>
      <c r="I69" s="37"/>
      <c r="J69" s="37"/>
      <c r="K69" s="64">
        <v>10</v>
      </c>
      <c r="L69" s="69" t="s">
        <v>124</v>
      </c>
      <c r="M69" s="65">
        <v>10</v>
      </c>
    </row>
    <row r="70" spans="2:17" ht="13.95" customHeight="1" x14ac:dyDescent="0.2">
      <c r="B70" s="66"/>
      <c r="C70" s="67"/>
      <c r="D70" s="67"/>
      <c r="E70" s="68"/>
      <c r="F70" s="68"/>
      <c r="G70" s="68"/>
      <c r="H70" s="68"/>
      <c r="I70" s="68"/>
      <c r="J70" s="68"/>
      <c r="K70" s="68"/>
      <c r="L70" s="68"/>
      <c r="M70" s="68"/>
      <c r="O70">
        <f>COUNTA(K$11:K$69)</f>
        <v>43</v>
      </c>
      <c r="P70">
        <f>COUNTA(L$11:L$69)</f>
        <v>39</v>
      </c>
      <c r="Q70">
        <f>COUNTA(M$11:M$69)</f>
        <v>42</v>
      </c>
    </row>
    <row r="71" spans="2:17" ht="18" customHeight="1" x14ac:dyDescent="0.2">
      <c r="O71" s="95">
        <f>SUM(K$21:K$69,P$11:P$20)</f>
        <v>1867</v>
      </c>
      <c r="P71" s="95">
        <f>SUM(L$21:L$69,Q$11:Q$20)</f>
        <v>1646</v>
      </c>
      <c r="Q71" s="95">
        <f>SUM(M$21:M$69,R$11:R$20)</f>
        <v>1593</v>
      </c>
    </row>
    <row r="72" spans="2:17" ht="18" customHeight="1" x14ac:dyDescent="0.2">
      <c r="B72" s="18"/>
    </row>
    <row r="73" spans="2:17" ht="9" customHeight="1" thickBot="1" x14ac:dyDescent="0.25"/>
    <row r="74" spans="2:17" ht="18" customHeight="1" x14ac:dyDescent="0.2">
      <c r="B74" s="1"/>
      <c r="C74" s="2"/>
      <c r="D74" s="131" t="s">
        <v>1</v>
      </c>
      <c r="E74" s="131"/>
      <c r="F74" s="131"/>
      <c r="G74" s="131"/>
      <c r="H74" s="2"/>
      <c r="I74" s="2"/>
      <c r="J74" s="3"/>
      <c r="K74" s="71" t="s">
        <v>70</v>
      </c>
      <c r="L74" s="81" t="s">
        <v>72</v>
      </c>
      <c r="M74" s="90" t="s">
        <v>73</v>
      </c>
    </row>
    <row r="75" spans="2:17" ht="18" customHeight="1" thickBot="1" x14ac:dyDescent="0.25">
      <c r="B75" s="6"/>
      <c r="C75" s="7"/>
      <c r="D75" s="127" t="s">
        <v>2</v>
      </c>
      <c r="E75" s="127"/>
      <c r="F75" s="127"/>
      <c r="G75" s="127"/>
      <c r="H75" s="7"/>
      <c r="I75" s="7"/>
      <c r="J75" s="8"/>
      <c r="K75" s="107" t="str">
        <f>K5</f>
        <v>2022.10.11</v>
      </c>
      <c r="L75" s="108" t="str">
        <f>K75</f>
        <v>2022.10.11</v>
      </c>
      <c r="M75" s="109" t="str">
        <f>K75</f>
        <v>2022.10.11</v>
      </c>
    </row>
    <row r="76" spans="2:17" ht="19.95" customHeight="1" thickTop="1" x14ac:dyDescent="0.2">
      <c r="B76" s="132" t="s">
        <v>46</v>
      </c>
      <c r="C76" s="133"/>
      <c r="D76" s="133"/>
      <c r="E76" s="133"/>
      <c r="F76" s="133"/>
      <c r="G76" s="133"/>
      <c r="H76" s="133"/>
      <c r="I76" s="133"/>
      <c r="J76" s="29"/>
      <c r="K76" s="75">
        <f>SUM(K77:K85)</f>
        <v>1867</v>
      </c>
      <c r="L76" s="75">
        <f>SUM(L77:L85)</f>
        <v>1646</v>
      </c>
      <c r="M76" s="93">
        <f>SUM(M77:M85)</f>
        <v>1593</v>
      </c>
    </row>
    <row r="77" spans="2:17" ht="13.95" customHeight="1" x14ac:dyDescent="0.2">
      <c r="B77" s="120" t="s">
        <v>47</v>
      </c>
      <c r="C77" s="121"/>
      <c r="D77" s="134"/>
      <c r="E77" s="43"/>
      <c r="F77" s="15"/>
      <c r="G77" s="119" t="s">
        <v>13</v>
      </c>
      <c r="H77" s="119"/>
      <c r="I77" s="15"/>
      <c r="J77" s="16"/>
      <c r="K77" s="38">
        <f>SUM(P$11:P$20)</f>
        <v>1185</v>
      </c>
      <c r="L77" s="20">
        <f>SUM(Q$11:Q$20)</f>
        <v>850</v>
      </c>
      <c r="M77" s="39">
        <f>SUM(R$11:R$20)</f>
        <v>650</v>
      </c>
    </row>
    <row r="78" spans="2:17" ht="13.95" customHeight="1" x14ac:dyDescent="0.2">
      <c r="B78" s="17"/>
      <c r="C78" s="18"/>
      <c r="D78" s="19"/>
      <c r="E78" s="20"/>
      <c r="F78" s="37"/>
      <c r="G78" s="119" t="s">
        <v>67</v>
      </c>
      <c r="H78" s="119"/>
      <c r="I78" s="112"/>
      <c r="J78" s="44"/>
      <c r="K78" s="38">
        <f>SUM(K$21)</f>
        <v>65</v>
      </c>
      <c r="L78" s="20">
        <f>SUM(L$21)</f>
        <v>180</v>
      </c>
      <c r="M78" s="39">
        <f>SUM(M$21)</f>
        <v>450</v>
      </c>
      <c r="O78">
        <f>COUNTA(K$11:K$69)</f>
        <v>43</v>
      </c>
      <c r="P78">
        <f>COUNTA(L$11:L$69)</f>
        <v>39</v>
      </c>
      <c r="Q78">
        <f>COUNTA(M$11:M$69)</f>
        <v>42</v>
      </c>
    </row>
    <row r="79" spans="2:17" ht="13.95" customHeight="1" x14ac:dyDescent="0.2">
      <c r="B79" s="17"/>
      <c r="C79" s="18"/>
      <c r="D79" s="19"/>
      <c r="E79" s="20"/>
      <c r="F79" s="37"/>
      <c r="G79" s="119" t="s">
        <v>24</v>
      </c>
      <c r="H79" s="119"/>
      <c r="I79" s="15"/>
      <c r="J79" s="16"/>
      <c r="K79" s="38">
        <f>SUM(K$22:K$23)</f>
        <v>9</v>
      </c>
      <c r="L79" s="20">
        <f>SUM(L$22:L$23)</f>
        <v>16</v>
      </c>
      <c r="M79" s="39">
        <f>SUM(M$22:M$23)</f>
        <v>7</v>
      </c>
      <c r="O79" s="95">
        <f>SUM(K$21:K$69,P$11:P$20)</f>
        <v>1867</v>
      </c>
      <c r="P79" s="95">
        <f>SUM(L$21:L$69,Q$11:Q$20)</f>
        <v>1646</v>
      </c>
      <c r="Q79" s="95">
        <f>SUM(M$21:M$69,R$11:R$20)</f>
        <v>1593</v>
      </c>
    </row>
    <row r="80" spans="2:17" ht="13.95" customHeight="1" x14ac:dyDescent="0.2">
      <c r="B80" s="17"/>
      <c r="C80" s="18"/>
      <c r="D80" s="19"/>
      <c r="E80" s="20"/>
      <c r="F80" s="37"/>
      <c r="G80" s="119" t="s">
        <v>15</v>
      </c>
      <c r="H80" s="119"/>
      <c r="I80" s="15"/>
      <c r="J80" s="16"/>
      <c r="K80" s="38">
        <f>SUM(K$24:K$25)</f>
        <v>0</v>
      </c>
      <c r="L80" s="20">
        <f>SUM(L$24:L$25)</f>
        <v>5</v>
      </c>
      <c r="M80" s="39">
        <f>SUM(M$24:M$25)</f>
        <v>0</v>
      </c>
    </row>
    <row r="81" spans="2:14" ht="13.95" customHeight="1" x14ac:dyDescent="0.2">
      <c r="B81" s="17"/>
      <c r="C81" s="18"/>
      <c r="D81" s="19"/>
      <c r="E81" s="20"/>
      <c r="F81" s="37"/>
      <c r="G81" s="119" t="s">
        <v>16</v>
      </c>
      <c r="H81" s="119"/>
      <c r="I81" s="15"/>
      <c r="J81" s="16"/>
      <c r="K81" s="38">
        <f>SUM(K$26:K$34)</f>
        <v>80</v>
      </c>
      <c r="L81" s="20">
        <f>SUM(L$26:L$34)</f>
        <v>55</v>
      </c>
      <c r="M81" s="39">
        <f>SUM(M$26:M$34)</f>
        <v>75</v>
      </c>
    </row>
    <row r="82" spans="2:14" ht="13.95" customHeight="1" x14ac:dyDescent="0.2">
      <c r="B82" s="17"/>
      <c r="C82" s="18"/>
      <c r="D82" s="19"/>
      <c r="E82" s="20"/>
      <c r="F82" s="37"/>
      <c r="G82" s="119" t="s">
        <v>65</v>
      </c>
      <c r="H82" s="119"/>
      <c r="I82" s="15"/>
      <c r="J82" s="16"/>
      <c r="K82" s="38">
        <f>SUM(K$35:K$36)</f>
        <v>35</v>
      </c>
      <c r="L82" s="20">
        <f>SUM(L$35:L$36)</f>
        <v>10</v>
      </c>
      <c r="M82" s="39">
        <f>SUM(M$35:M$36)</f>
        <v>55</v>
      </c>
    </row>
    <row r="83" spans="2:14" ht="13.95" customHeight="1" x14ac:dyDescent="0.2">
      <c r="B83" s="17"/>
      <c r="C83" s="18"/>
      <c r="D83" s="19"/>
      <c r="E83" s="20"/>
      <c r="F83" s="37"/>
      <c r="G83" s="119" t="s">
        <v>104</v>
      </c>
      <c r="H83" s="119"/>
      <c r="I83" s="15"/>
      <c r="J83" s="16"/>
      <c r="K83" s="38">
        <f>SUM(K$37:K$58)</f>
        <v>477</v>
      </c>
      <c r="L83" s="20">
        <f>SUM(L$37:L$58)</f>
        <v>515</v>
      </c>
      <c r="M83" s="39">
        <f>SUM(M$37:M$58)</f>
        <v>299</v>
      </c>
    </row>
    <row r="84" spans="2:14" ht="13.95" customHeight="1" x14ac:dyDescent="0.2">
      <c r="B84" s="17"/>
      <c r="C84" s="18"/>
      <c r="D84" s="19"/>
      <c r="E84" s="20"/>
      <c r="F84" s="37"/>
      <c r="G84" s="119" t="s">
        <v>48</v>
      </c>
      <c r="H84" s="119"/>
      <c r="I84" s="15"/>
      <c r="J84" s="16"/>
      <c r="K84" s="38">
        <f>SUM(K$67:K$68)</f>
        <v>0</v>
      </c>
      <c r="L84" s="20">
        <f t="shared" ref="L84:M84" si="2">SUM(L$67:L$68)</f>
        <v>10</v>
      </c>
      <c r="M84" s="39">
        <f t="shared" si="2"/>
        <v>30</v>
      </c>
    </row>
    <row r="85" spans="2:14" ht="13.95" customHeight="1" thickBot="1" x14ac:dyDescent="0.25">
      <c r="B85" s="21"/>
      <c r="C85" s="22"/>
      <c r="D85" s="23"/>
      <c r="E85" s="45"/>
      <c r="F85" s="10"/>
      <c r="G85" s="122" t="s">
        <v>45</v>
      </c>
      <c r="H85" s="122"/>
      <c r="I85" s="46"/>
      <c r="J85" s="47"/>
      <c r="K85" s="41">
        <f>SUM(K$59:K$66,K$69)</f>
        <v>16</v>
      </c>
      <c r="L85" s="45">
        <f>SUM(L$59:L$66,L$69)</f>
        <v>5</v>
      </c>
      <c r="M85" s="42">
        <f>SUM(M$59:M$66,M$69)</f>
        <v>27</v>
      </c>
    </row>
    <row r="86" spans="2:14" ht="18" customHeight="1" thickTop="1" x14ac:dyDescent="0.2">
      <c r="B86" s="123" t="s">
        <v>49</v>
      </c>
      <c r="C86" s="124"/>
      <c r="D86" s="125"/>
      <c r="E86" s="53"/>
      <c r="F86" s="113"/>
      <c r="G86" s="126" t="s">
        <v>50</v>
      </c>
      <c r="H86" s="126"/>
      <c r="I86" s="113"/>
      <c r="J86" s="114"/>
      <c r="K86" s="76" t="s">
        <v>51</v>
      </c>
      <c r="L86" s="84"/>
      <c r="M86" s="94"/>
    </row>
    <row r="87" spans="2:14" ht="18" customHeight="1" x14ac:dyDescent="0.2">
      <c r="B87" s="50"/>
      <c r="C87" s="51"/>
      <c r="D87" s="51"/>
      <c r="E87" s="48"/>
      <c r="F87" s="49"/>
      <c r="G87" s="31"/>
      <c r="H87" s="31"/>
      <c r="I87" s="49"/>
      <c r="J87" s="52"/>
      <c r="K87" s="77" t="s">
        <v>52</v>
      </c>
      <c r="L87" s="85"/>
      <c r="M87" s="88"/>
    </row>
    <row r="88" spans="2:14" ht="18" customHeight="1" x14ac:dyDescent="0.2">
      <c r="B88" s="17"/>
      <c r="C88" s="18"/>
      <c r="D88" s="18"/>
      <c r="E88" s="54"/>
      <c r="F88" s="7"/>
      <c r="G88" s="127" t="s">
        <v>53</v>
      </c>
      <c r="H88" s="127"/>
      <c r="I88" s="111"/>
      <c r="J88" s="115"/>
      <c r="K88" s="78" t="s">
        <v>54</v>
      </c>
      <c r="L88" s="86"/>
      <c r="M88" s="86"/>
    </row>
    <row r="89" spans="2:14" ht="18" customHeight="1" x14ac:dyDescent="0.2">
      <c r="B89" s="17"/>
      <c r="C89" s="18"/>
      <c r="D89" s="18"/>
      <c r="E89" s="55"/>
      <c r="F89" s="18"/>
      <c r="G89" s="56"/>
      <c r="H89" s="56"/>
      <c r="I89" s="51"/>
      <c r="J89" s="57"/>
      <c r="K89" s="79" t="s">
        <v>105</v>
      </c>
      <c r="L89" s="87"/>
      <c r="M89" s="87"/>
    </row>
    <row r="90" spans="2:14" ht="18" customHeight="1" x14ac:dyDescent="0.2">
      <c r="B90" s="17"/>
      <c r="C90" s="18"/>
      <c r="D90" s="18"/>
      <c r="E90" s="55"/>
      <c r="F90" s="18"/>
      <c r="G90" s="56"/>
      <c r="H90" s="56"/>
      <c r="I90" s="51"/>
      <c r="J90" s="57"/>
      <c r="K90" s="77" t="s">
        <v>78</v>
      </c>
      <c r="L90" s="85"/>
      <c r="M90" s="88"/>
    </row>
    <row r="91" spans="2:14" ht="18" customHeight="1" x14ac:dyDescent="0.2">
      <c r="B91" s="17"/>
      <c r="C91" s="18"/>
      <c r="D91" s="18"/>
      <c r="E91" s="54"/>
      <c r="F91" s="7"/>
      <c r="G91" s="127" t="s">
        <v>55</v>
      </c>
      <c r="H91" s="127"/>
      <c r="I91" s="111"/>
      <c r="J91" s="115"/>
      <c r="K91" s="78" t="s">
        <v>79</v>
      </c>
      <c r="L91" s="86"/>
      <c r="M91" s="86"/>
    </row>
    <row r="92" spans="2:14" ht="18" customHeight="1" x14ac:dyDescent="0.2">
      <c r="B92" s="17"/>
      <c r="C92" s="18"/>
      <c r="D92" s="18"/>
      <c r="E92" s="55"/>
      <c r="F92" s="18"/>
      <c r="G92" s="56"/>
      <c r="H92" s="56"/>
      <c r="I92" s="51"/>
      <c r="J92" s="57"/>
      <c r="K92" s="79" t="s">
        <v>106</v>
      </c>
      <c r="L92" s="87"/>
      <c r="M92" s="87"/>
    </row>
    <row r="93" spans="2:14" ht="18" customHeight="1" x14ac:dyDescent="0.2">
      <c r="B93" s="17"/>
      <c r="C93" s="18"/>
      <c r="D93" s="18"/>
      <c r="E93" s="55"/>
      <c r="F93" s="18"/>
      <c r="G93" s="56"/>
      <c r="H93" s="56"/>
      <c r="I93" s="51"/>
      <c r="J93" s="57"/>
      <c r="K93" s="79" t="s">
        <v>107</v>
      </c>
      <c r="L93" s="87"/>
      <c r="M93" s="87"/>
    </row>
    <row r="94" spans="2:14" ht="18" customHeight="1" x14ac:dyDescent="0.2">
      <c r="B94" s="17"/>
      <c r="C94" s="18"/>
      <c r="D94" s="18"/>
      <c r="E94" s="12"/>
      <c r="F94" s="13"/>
      <c r="G94" s="31"/>
      <c r="H94" s="31"/>
      <c r="I94" s="49"/>
      <c r="J94" s="52"/>
      <c r="K94" s="79" t="s">
        <v>106</v>
      </c>
      <c r="L94" s="88"/>
      <c r="M94" s="88"/>
    </row>
    <row r="95" spans="2:14" ht="18" customHeight="1" x14ac:dyDescent="0.2">
      <c r="B95" s="24"/>
      <c r="C95" s="13"/>
      <c r="D95" s="13"/>
      <c r="E95" s="20"/>
      <c r="F95" s="37"/>
      <c r="G95" s="119" t="s">
        <v>56</v>
      </c>
      <c r="H95" s="119"/>
      <c r="I95" s="15"/>
      <c r="J95" s="16"/>
      <c r="K95" s="70" t="s">
        <v>133</v>
      </c>
      <c r="L95" s="99"/>
      <c r="M95" s="89"/>
    </row>
    <row r="96" spans="2:14" ht="18" customHeight="1" x14ac:dyDescent="0.2">
      <c r="B96" s="120" t="s">
        <v>57</v>
      </c>
      <c r="C96" s="121"/>
      <c r="D96" s="121"/>
      <c r="E96" s="7"/>
      <c r="F96" s="7"/>
      <c r="G96" s="7"/>
      <c r="H96" s="7"/>
      <c r="I96" s="7"/>
      <c r="J96" s="7"/>
      <c r="K96" s="7"/>
      <c r="L96" s="7"/>
      <c r="M96" s="7"/>
      <c r="N96" s="17"/>
    </row>
    <row r="97" spans="2:14" ht="14.1" customHeight="1" x14ac:dyDescent="0.2">
      <c r="B97" s="58"/>
      <c r="C97" s="59" t="s">
        <v>58</v>
      </c>
      <c r="D97" s="60"/>
      <c r="E97" s="59"/>
      <c r="F97" s="59"/>
      <c r="G97" s="59"/>
      <c r="H97" s="59"/>
      <c r="I97" s="59"/>
      <c r="J97" s="59"/>
      <c r="K97" s="59"/>
      <c r="L97" s="59"/>
      <c r="M97" s="59"/>
      <c r="N97" s="61"/>
    </row>
    <row r="98" spans="2:14" ht="14.1" customHeight="1" x14ac:dyDescent="0.2">
      <c r="B98" s="58"/>
      <c r="C98" s="59" t="s">
        <v>59</v>
      </c>
      <c r="D98" s="60"/>
      <c r="E98" s="59"/>
      <c r="F98" s="59"/>
      <c r="G98" s="59"/>
      <c r="H98" s="59"/>
      <c r="I98" s="59"/>
      <c r="J98" s="59"/>
      <c r="K98" s="59"/>
      <c r="L98" s="59"/>
      <c r="M98" s="59"/>
      <c r="N98" s="61"/>
    </row>
    <row r="99" spans="2:14" ht="14.1" customHeight="1" x14ac:dyDescent="0.2">
      <c r="B99" s="58"/>
      <c r="C99" s="59" t="s">
        <v>60</v>
      </c>
      <c r="D99" s="60"/>
      <c r="E99" s="59"/>
      <c r="F99" s="59"/>
      <c r="G99" s="59"/>
      <c r="H99" s="59"/>
      <c r="I99" s="59"/>
      <c r="J99" s="59"/>
      <c r="K99" s="59"/>
      <c r="L99" s="59"/>
      <c r="M99" s="59"/>
      <c r="N99" s="61"/>
    </row>
    <row r="100" spans="2:14" ht="14.1" customHeight="1" x14ac:dyDescent="0.2">
      <c r="B100" s="58"/>
      <c r="C100" s="59" t="s">
        <v>86</v>
      </c>
      <c r="D100" s="60"/>
      <c r="E100" s="59"/>
      <c r="F100" s="59"/>
      <c r="G100" s="59"/>
      <c r="H100" s="59"/>
      <c r="I100" s="59"/>
      <c r="J100" s="59"/>
      <c r="K100" s="59"/>
      <c r="L100" s="59"/>
      <c r="M100" s="59"/>
      <c r="N100" s="61"/>
    </row>
    <row r="101" spans="2:14" ht="14.1" customHeight="1" x14ac:dyDescent="0.2">
      <c r="B101" s="58"/>
      <c r="C101" s="59" t="s">
        <v>108</v>
      </c>
      <c r="D101" s="60"/>
      <c r="E101" s="59"/>
      <c r="F101" s="59"/>
      <c r="G101" s="59"/>
      <c r="H101" s="59"/>
      <c r="I101" s="59"/>
      <c r="J101" s="59"/>
      <c r="K101" s="59"/>
      <c r="L101" s="59"/>
      <c r="M101" s="59"/>
      <c r="N101" s="61"/>
    </row>
    <row r="102" spans="2:14" ht="14.1" customHeight="1" x14ac:dyDescent="0.2">
      <c r="B102" s="61"/>
      <c r="C102" s="59" t="s">
        <v>85</v>
      </c>
      <c r="D102" s="59"/>
      <c r="E102" s="59"/>
      <c r="F102" s="59"/>
      <c r="G102" s="59"/>
      <c r="H102" s="59"/>
      <c r="I102" s="59"/>
      <c r="J102" s="59"/>
      <c r="K102" s="59"/>
      <c r="L102" s="59"/>
      <c r="M102" s="59"/>
      <c r="N102" s="61"/>
    </row>
    <row r="103" spans="2:14" ht="14.1" customHeight="1" x14ac:dyDescent="0.2">
      <c r="B103" s="61"/>
      <c r="C103" s="59" t="s">
        <v>84</v>
      </c>
      <c r="D103" s="59"/>
      <c r="E103" s="59"/>
      <c r="F103" s="59"/>
      <c r="G103" s="59"/>
      <c r="H103" s="59"/>
      <c r="I103" s="59"/>
      <c r="J103" s="59"/>
      <c r="K103" s="59"/>
      <c r="L103" s="59"/>
      <c r="M103" s="59"/>
      <c r="N103" s="61"/>
    </row>
    <row r="104" spans="2:14" ht="14.1" customHeight="1" x14ac:dyDescent="0.2">
      <c r="B104" s="61"/>
      <c r="C104" s="59" t="s">
        <v>81</v>
      </c>
      <c r="D104" s="59"/>
      <c r="E104" s="59"/>
      <c r="F104" s="59"/>
      <c r="G104" s="59"/>
      <c r="H104" s="59"/>
      <c r="I104" s="59"/>
      <c r="J104" s="59"/>
      <c r="K104" s="59"/>
      <c r="L104" s="59"/>
      <c r="M104" s="59"/>
      <c r="N104" s="61"/>
    </row>
    <row r="105" spans="2:14" ht="14.1" customHeight="1" x14ac:dyDescent="0.2">
      <c r="B105" s="61"/>
      <c r="C105" s="59" t="s">
        <v>82</v>
      </c>
      <c r="D105" s="59"/>
      <c r="E105" s="59"/>
      <c r="F105" s="59"/>
      <c r="G105" s="59"/>
      <c r="H105" s="59"/>
      <c r="I105" s="59"/>
      <c r="J105" s="59"/>
      <c r="K105" s="59"/>
      <c r="L105" s="59"/>
      <c r="M105" s="59"/>
      <c r="N105" s="61"/>
    </row>
    <row r="106" spans="2:14" ht="14.1" customHeight="1" x14ac:dyDescent="0.2">
      <c r="B106" s="61"/>
      <c r="C106" s="59" t="s">
        <v>109</v>
      </c>
      <c r="D106" s="59"/>
      <c r="E106" s="59"/>
      <c r="F106" s="59"/>
      <c r="G106" s="59"/>
      <c r="H106" s="59"/>
      <c r="I106" s="59"/>
      <c r="J106" s="59"/>
      <c r="K106" s="59"/>
      <c r="L106" s="59"/>
      <c r="M106" s="59"/>
      <c r="N106" s="61"/>
    </row>
    <row r="107" spans="2:14" ht="14.1" customHeight="1" x14ac:dyDescent="0.2">
      <c r="B107" s="61"/>
      <c r="C107" s="59" t="s">
        <v>87</v>
      </c>
      <c r="D107" s="59"/>
      <c r="E107" s="59"/>
      <c r="F107" s="59"/>
      <c r="G107" s="59"/>
      <c r="H107" s="59"/>
      <c r="I107" s="59"/>
      <c r="J107" s="59"/>
      <c r="K107" s="59"/>
      <c r="L107" s="59"/>
      <c r="M107" s="59"/>
      <c r="N107" s="61"/>
    </row>
    <row r="108" spans="2:14" ht="14.1" customHeight="1" x14ac:dyDescent="0.2">
      <c r="B108" s="61"/>
      <c r="C108" s="59" t="s">
        <v>88</v>
      </c>
      <c r="D108" s="59"/>
      <c r="E108" s="59"/>
      <c r="F108" s="59"/>
      <c r="G108" s="59"/>
      <c r="H108" s="59"/>
      <c r="I108" s="59"/>
      <c r="J108" s="59"/>
      <c r="K108" s="59"/>
      <c r="L108" s="59"/>
      <c r="M108" s="59"/>
      <c r="N108" s="61"/>
    </row>
    <row r="109" spans="2:14" ht="14.1" customHeight="1" x14ac:dyDescent="0.2">
      <c r="B109" s="61"/>
      <c r="C109" s="59" t="s">
        <v>89</v>
      </c>
      <c r="D109" s="59"/>
      <c r="E109" s="59"/>
      <c r="F109" s="59"/>
      <c r="G109" s="59"/>
      <c r="H109" s="59"/>
      <c r="I109" s="59"/>
      <c r="J109" s="59"/>
      <c r="K109" s="59"/>
      <c r="L109" s="59"/>
      <c r="M109" s="59"/>
      <c r="N109" s="61"/>
    </row>
    <row r="110" spans="2:14" ht="14.1" customHeight="1" x14ac:dyDescent="0.2">
      <c r="B110" s="61"/>
      <c r="C110" s="59" t="s">
        <v>90</v>
      </c>
      <c r="D110" s="59"/>
      <c r="E110" s="59"/>
      <c r="F110" s="59"/>
      <c r="G110" s="59"/>
      <c r="H110" s="59"/>
      <c r="I110" s="59"/>
      <c r="J110" s="59"/>
      <c r="K110" s="59"/>
      <c r="L110" s="59"/>
      <c r="M110" s="59"/>
      <c r="N110" s="61"/>
    </row>
    <row r="111" spans="2:14" ht="18" customHeight="1" x14ac:dyDescent="0.2">
      <c r="B111" s="61"/>
      <c r="C111" s="59" t="s">
        <v>110</v>
      </c>
      <c r="D111" s="59"/>
      <c r="E111" s="59"/>
      <c r="F111" s="59"/>
      <c r="G111" s="59"/>
      <c r="H111" s="59"/>
      <c r="I111" s="59"/>
      <c r="J111" s="59"/>
      <c r="K111" s="59"/>
      <c r="L111" s="59"/>
      <c r="M111" s="59"/>
      <c r="N111" s="61"/>
    </row>
    <row r="112" spans="2:14" x14ac:dyDescent="0.2">
      <c r="B112" s="61"/>
      <c r="C112" s="59" t="s">
        <v>111</v>
      </c>
      <c r="D112" s="59"/>
      <c r="E112" s="59"/>
      <c r="F112" s="59"/>
      <c r="G112" s="59"/>
      <c r="H112" s="59"/>
      <c r="I112" s="59"/>
      <c r="J112" s="59"/>
      <c r="K112" s="59"/>
      <c r="L112" s="59"/>
      <c r="M112" s="59"/>
      <c r="N112" s="61"/>
    </row>
    <row r="113" spans="2:14" x14ac:dyDescent="0.2">
      <c r="B113" s="61"/>
      <c r="C113" s="59" t="s">
        <v>91</v>
      </c>
      <c r="D113" s="59"/>
      <c r="E113" s="59"/>
      <c r="F113" s="59"/>
      <c r="G113" s="59"/>
      <c r="H113" s="59"/>
      <c r="I113" s="59"/>
      <c r="J113" s="59"/>
      <c r="K113" s="59"/>
      <c r="L113" s="59"/>
      <c r="M113" s="59"/>
      <c r="N113" s="61"/>
    </row>
    <row r="114" spans="2:14" ht="14.1" customHeight="1" x14ac:dyDescent="0.2">
      <c r="B114" s="61"/>
      <c r="C114" s="59" t="s">
        <v>83</v>
      </c>
      <c r="D114" s="59"/>
      <c r="E114" s="59"/>
      <c r="F114" s="59"/>
      <c r="G114" s="59"/>
      <c r="H114" s="59"/>
      <c r="I114" s="59"/>
      <c r="J114" s="59"/>
      <c r="K114" s="59"/>
      <c r="L114" s="59"/>
      <c r="M114" s="59"/>
      <c r="N114" s="61"/>
    </row>
    <row r="115" spans="2:14" x14ac:dyDescent="0.2">
      <c r="B115" s="96"/>
      <c r="C115" s="59" t="s">
        <v>92</v>
      </c>
      <c r="N115" s="96"/>
    </row>
    <row r="116" spans="2:14" x14ac:dyDescent="0.2">
      <c r="B116" s="61"/>
      <c r="C116" s="59" t="s">
        <v>69</v>
      </c>
      <c r="D116" s="59"/>
      <c r="E116" s="59"/>
      <c r="F116" s="59"/>
      <c r="G116" s="59"/>
      <c r="H116" s="59"/>
      <c r="I116" s="59"/>
      <c r="J116" s="59"/>
      <c r="K116" s="59"/>
      <c r="L116" s="59"/>
      <c r="M116" s="59"/>
      <c r="N116" s="61"/>
    </row>
    <row r="117" spans="2:14" x14ac:dyDescent="0.2">
      <c r="B117" s="61"/>
      <c r="C117" s="59" t="s">
        <v>61</v>
      </c>
      <c r="D117" s="59"/>
      <c r="E117" s="59"/>
      <c r="F117" s="59"/>
      <c r="G117" s="59"/>
      <c r="H117" s="59"/>
      <c r="I117" s="59"/>
      <c r="J117" s="59"/>
      <c r="K117" s="59"/>
      <c r="L117" s="59"/>
      <c r="M117" s="59"/>
      <c r="N117" s="61"/>
    </row>
    <row r="118" spans="2:14" x14ac:dyDescent="0.2">
      <c r="B118" s="96"/>
      <c r="C118" s="59" t="s">
        <v>93</v>
      </c>
      <c r="N118" s="96"/>
    </row>
    <row r="119" spans="2:14" x14ac:dyDescent="0.2">
      <c r="B119" s="96"/>
      <c r="C119" s="59" t="s">
        <v>120</v>
      </c>
      <c r="N119" s="96"/>
    </row>
    <row r="120" spans="2:14" ht="13.8" thickBot="1" x14ac:dyDescent="0.25">
      <c r="B120" s="97"/>
      <c r="C120" s="80" t="s">
        <v>94</v>
      </c>
      <c r="D120" s="98"/>
      <c r="E120" s="98"/>
      <c r="F120" s="98"/>
      <c r="G120" s="98"/>
      <c r="H120" s="98"/>
      <c r="I120" s="98"/>
      <c r="J120" s="98"/>
      <c r="K120" s="98"/>
      <c r="L120" s="98"/>
      <c r="M120" s="98"/>
      <c r="N120" s="96"/>
    </row>
  </sheetData>
  <mergeCells count="27">
    <mergeCell ref="G95:H95"/>
    <mergeCell ref="B96:D96"/>
    <mergeCell ref="G84:H84"/>
    <mergeCell ref="G85:H85"/>
    <mergeCell ref="B86:D86"/>
    <mergeCell ref="G86:H86"/>
    <mergeCell ref="G88:H88"/>
    <mergeCell ref="G91:H91"/>
    <mergeCell ref="G83:H83"/>
    <mergeCell ref="G10:H10"/>
    <mergeCell ref="C67:D67"/>
    <mergeCell ref="D74:G74"/>
    <mergeCell ref="D75:G75"/>
    <mergeCell ref="B76:I76"/>
    <mergeCell ref="B77:D77"/>
    <mergeCell ref="G77:H77"/>
    <mergeCell ref="G78:H78"/>
    <mergeCell ref="G79:H79"/>
    <mergeCell ref="G80:H80"/>
    <mergeCell ref="G81:H81"/>
    <mergeCell ref="G82:H82"/>
    <mergeCell ref="D9:F9"/>
    <mergeCell ref="D4:G4"/>
    <mergeCell ref="D5:G5"/>
    <mergeCell ref="D6:G6"/>
    <mergeCell ref="D7:F7"/>
    <mergeCell ref="D8:F8"/>
  </mergeCells>
  <phoneticPr fontId="23"/>
  <conditionalFormatting sqref="N11:N69">
    <cfRule type="expression" dxfId="5"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B1:R110"/>
  <sheetViews>
    <sheetView view="pageBreakPreview" zoomScale="75" zoomScaleNormal="75" zoomScaleSheetLayoutView="75" workbookViewId="0">
      <pane ySplit="10" topLeftCell="A11" activePane="bottomLeft" state="frozen"/>
      <selection activeCell="H21" sqref="H21"/>
      <selection pane="bottomLeft" activeCell="A11" sqref="A1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307</v>
      </c>
      <c r="L5" s="105" t="str">
        <f>K5</f>
        <v>2022.11.8</v>
      </c>
      <c r="M5" s="106" t="str">
        <f>K5</f>
        <v>2022.11.8</v>
      </c>
    </row>
    <row r="6" spans="2:18" ht="18" customHeight="1" x14ac:dyDescent="0.2">
      <c r="B6" s="4"/>
      <c r="C6" s="37"/>
      <c r="D6" s="119" t="s">
        <v>3</v>
      </c>
      <c r="E6" s="119"/>
      <c r="F6" s="119"/>
      <c r="G6" s="119"/>
      <c r="H6" s="37"/>
      <c r="I6" s="37"/>
      <c r="J6" s="5"/>
      <c r="K6" s="100">
        <v>0.46249999999999997</v>
      </c>
      <c r="L6" s="101">
        <v>0.43333333333333335</v>
      </c>
      <c r="M6" s="102">
        <v>0.51041666666666663</v>
      </c>
    </row>
    <row r="7" spans="2:18" ht="18" customHeight="1" x14ac:dyDescent="0.2">
      <c r="B7" s="4"/>
      <c r="C7" s="37"/>
      <c r="D7" s="119" t="s">
        <v>4</v>
      </c>
      <c r="E7" s="135"/>
      <c r="F7" s="135"/>
      <c r="G7" s="25" t="s">
        <v>5</v>
      </c>
      <c r="H7" s="37"/>
      <c r="I7" s="37"/>
      <c r="J7" s="5"/>
      <c r="K7" s="103" t="s">
        <v>316</v>
      </c>
      <c r="L7" s="103" t="s">
        <v>317</v>
      </c>
      <c r="M7" s="104" t="s">
        <v>318</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95" customHeight="1" x14ac:dyDescent="0.2">
      <c r="B11" s="30">
        <v>1</v>
      </c>
      <c r="C11" s="32" t="s">
        <v>62</v>
      </c>
      <c r="D11" s="32" t="s">
        <v>13</v>
      </c>
      <c r="E11" s="37"/>
      <c r="F11" s="37" t="s">
        <v>172</v>
      </c>
      <c r="G11" s="37"/>
      <c r="H11" s="37"/>
      <c r="I11" s="37"/>
      <c r="J11" s="37"/>
      <c r="K11" s="62" t="s">
        <v>212</v>
      </c>
      <c r="L11" s="62" t="s">
        <v>138</v>
      </c>
      <c r="M11" s="63" t="s">
        <v>177</v>
      </c>
      <c r="O11" t="s">
        <v>14</v>
      </c>
      <c r="P11">
        <f t="shared" ref="P11:R17" si="0">IF(K11="＋",0,IF(K11="(＋)",0,ABS(K11)))</f>
        <v>15</v>
      </c>
      <c r="Q11">
        <f t="shared" si="0"/>
        <v>5</v>
      </c>
      <c r="R11">
        <f t="shared" si="0"/>
        <v>2</v>
      </c>
    </row>
    <row r="12" spans="2:18" ht="13.95" customHeight="1" x14ac:dyDescent="0.2">
      <c r="B12" s="30">
        <f>B11+1</f>
        <v>2</v>
      </c>
      <c r="C12" s="35"/>
      <c r="D12" s="33"/>
      <c r="E12" s="37"/>
      <c r="F12" s="37" t="s">
        <v>174</v>
      </c>
      <c r="G12" s="37"/>
      <c r="H12" s="37"/>
      <c r="I12" s="37"/>
      <c r="J12" s="37"/>
      <c r="K12" s="62" t="s">
        <v>123</v>
      </c>
      <c r="L12" s="62" t="s">
        <v>123</v>
      </c>
      <c r="M12" s="63"/>
      <c r="O12" t="s">
        <v>14</v>
      </c>
      <c r="P12">
        <f t="shared" si="0"/>
        <v>0</v>
      </c>
      <c r="Q12">
        <f t="shared" si="0"/>
        <v>0</v>
      </c>
      <c r="R12">
        <f t="shared" si="0"/>
        <v>0</v>
      </c>
    </row>
    <row r="13" spans="2:18" ht="13.5" customHeight="1" x14ac:dyDescent="0.2">
      <c r="B13" s="30">
        <f t="shared" ref="B13:B59" si="1">B12+1</f>
        <v>3</v>
      </c>
      <c r="C13" s="35"/>
      <c r="D13" s="33"/>
      <c r="E13" s="37"/>
      <c r="F13" s="37" t="s">
        <v>308</v>
      </c>
      <c r="G13" s="37"/>
      <c r="H13" s="37"/>
      <c r="I13" s="37"/>
      <c r="J13" s="37"/>
      <c r="K13" s="62" t="s">
        <v>123</v>
      </c>
      <c r="L13" s="62"/>
      <c r="M13" s="63"/>
      <c r="O13" s="95"/>
      <c r="P13">
        <f t="shared" si="0"/>
        <v>0</v>
      </c>
      <c r="Q13">
        <f t="shared" si="0"/>
        <v>0</v>
      </c>
      <c r="R13">
        <f t="shared" si="0"/>
        <v>0</v>
      </c>
    </row>
    <row r="14" spans="2:18" ht="13.5" customHeight="1" x14ac:dyDescent="0.2">
      <c r="B14" s="30">
        <f t="shared" si="1"/>
        <v>4</v>
      </c>
      <c r="C14" s="35"/>
      <c r="D14" s="33"/>
      <c r="E14" s="37"/>
      <c r="F14" s="37" t="s">
        <v>179</v>
      </c>
      <c r="G14" s="37"/>
      <c r="H14" s="37"/>
      <c r="I14" s="37"/>
      <c r="J14" s="37"/>
      <c r="K14" s="62" t="s">
        <v>309</v>
      </c>
      <c r="L14" s="117" t="s">
        <v>310</v>
      </c>
      <c r="M14" s="63" t="s">
        <v>311</v>
      </c>
      <c r="O14" t="s">
        <v>14</v>
      </c>
      <c r="P14">
        <f>IF(K14="＋",0,IF(K14="(＋)",0,ABS(K14)))</f>
        <v>60</v>
      </c>
      <c r="Q14">
        <f t="shared" si="0"/>
        <v>10</v>
      </c>
      <c r="R14">
        <f t="shared" si="0"/>
        <v>35</v>
      </c>
    </row>
    <row r="15" spans="2:18" ht="13.5" customHeight="1" x14ac:dyDescent="0.2">
      <c r="B15" s="30">
        <f t="shared" si="1"/>
        <v>5</v>
      </c>
      <c r="C15" s="35"/>
      <c r="D15" s="33"/>
      <c r="E15" s="37"/>
      <c r="F15" s="37" t="s">
        <v>141</v>
      </c>
      <c r="G15" s="37"/>
      <c r="H15" s="37"/>
      <c r="I15" s="37"/>
      <c r="J15" s="37"/>
      <c r="K15" s="62" t="s">
        <v>216</v>
      </c>
      <c r="L15" s="62" t="s">
        <v>211</v>
      </c>
      <c r="M15" s="63" t="s">
        <v>123</v>
      </c>
      <c r="O15" t="s">
        <v>14</v>
      </c>
      <c r="P15">
        <f t="shared" si="0"/>
        <v>30</v>
      </c>
      <c r="Q15">
        <f t="shared" si="0"/>
        <v>10</v>
      </c>
      <c r="R15">
        <f t="shared" si="0"/>
        <v>0</v>
      </c>
    </row>
    <row r="16" spans="2:18" ht="13.5" customHeight="1" x14ac:dyDescent="0.2">
      <c r="B16" s="30">
        <f t="shared" si="1"/>
        <v>6</v>
      </c>
      <c r="C16" s="35"/>
      <c r="D16" s="33"/>
      <c r="E16" s="37"/>
      <c r="F16" s="37" t="s">
        <v>95</v>
      </c>
      <c r="G16" s="37"/>
      <c r="H16" s="37"/>
      <c r="I16" s="37"/>
      <c r="J16" s="37"/>
      <c r="K16" s="62"/>
      <c r="L16" s="62"/>
      <c r="M16" s="63" t="s">
        <v>211</v>
      </c>
      <c r="O16" t="s">
        <v>14</v>
      </c>
      <c r="P16">
        <f t="shared" si="0"/>
        <v>0</v>
      </c>
      <c r="Q16">
        <f t="shared" si="0"/>
        <v>0</v>
      </c>
      <c r="R16">
        <f t="shared" si="0"/>
        <v>10</v>
      </c>
    </row>
    <row r="17" spans="2:18" ht="13.95" customHeight="1" x14ac:dyDescent="0.2">
      <c r="B17" s="30">
        <f t="shared" si="1"/>
        <v>7</v>
      </c>
      <c r="C17" s="35"/>
      <c r="D17" s="33"/>
      <c r="E17" s="37"/>
      <c r="F17" s="37" t="s">
        <v>218</v>
      </c>
      <c r="G17" s="37"/>
      <c r="H17" s="37"/>
      <c r="I17" s="37"/>
      <c r="J17" s="37"/>
      <c r="K17" s="62" t="s">
        <v>123</v>
      </c>
      <c r="L17" s="62" t="s">
        <v>123</v>
      </c>
      <c r="M17" s="63"/>
      <c r="O17" t="s">
        <v>14</v>
      </c>
      <c r="P17">
        <f t="shared" si="0"/>
        <v>0</v>
      </c>
      <c r="Q17">
        <f t="shared" si="0"/>
        <v>0</v>
      </c>
      <c r="R17">
        <f t="shared" si="0"/>
        <v>0</v>
      </c>
    </row>
    <row r="18" spans="2:18" ht="13.5" customHeight="1" x14ac:dyDescent="0.2">
      <c r="B18" s="30">
        <f t="shared" si="1"/>
        <v>8</v>
      </c>
      <c r="C18" s="32" t="s">
        <v>21</v>
      </c>
      <c r="D18" s="32" t="s">
        <v>22</v>
      </c>
      <c r="E18" s="37"/>
      <c r="F18" s="37" t="s">
        <v>96</v>
      </c>
      <c r="G18" s="37"/>
      <c r="H18" s="37"/>
      <c r="I18" s="37"/>
      <c r="J18" s="37"/>
      <c r="K18" s="64">
        <v>20</v>
      </c>
      <c r="L18" s="69">
        <v>250</v>
      </c>
      <c r="M18" s="65">
        <v>95</v>
      </c>
    </row>
    <row r="19" spans="2:18" ht="13.5" customHeight="1" x14ac:dyDescent="0.2">
      <c r="B19" s="30">
        <f t="shared" si="1"/>
        <v>9</v>
      </c>
      <c r="C19" s="32" t="s">
        <v>23</v>
      </c>
      <c r="D19" s="32" t="s">
        <v>24</v>
      </c>
      <c r="E19" s="37"/>
      <c r="F19" s="37" t="s">
        <v>142</v>
      </c>
      <c r="G19" s="37"/>
      <c r="H19" s="37"/>
      <c r="I19" s="37"/>
      <c r="J19" s="37"/>
      <c r="K19" s="64"/>
      <c r="L19" s="69">
        <v>1</v>
      </c>
      <c r="M19" s="65"/>
    </row>
    <row r="20" spans="2:18" ht="13.5" customHeight="1" x14ac:dyDescent="0.2">
      <c r="B20" s="30">
        <f t="shared" si="1"/>
        <v>10</v>
      </c>
      <c r="C20" s="33"/>
      <c r="D20" s="33"/>
      <c r="E20" s="37"/>
      <c r="F20" s="37" t="s">
        <v>143</v>
      </c>
      <c r="G20" s="37"/>
      <c r="H20" s="37"/>
      <c r="I20" s="37"/>
      <c r="J20" s="37"/>
      <c r="K20" s="64"/>
      <c r="L20" s="69"/>
      <c r="M20" s="65" t="s">
        <v>124</v>
      </c>
    </row>
    <row r="21" spans="2:18" ht="13.95" customHeight="1" x14ac:dyDescent="0.2">
      <c r="B21" s="30">
        <f t="shared" si="1"/>
        <v>11</v>
      </c>
      <c r="C21" s="33"/>
      <c r="D21" s="33"/>
      <c r="E21" s="37"/>
      <c r="F21" s="37" t="s">
        <v>312</v>
      </c>
      <c r="G21" s="37"/>
      <c r="H21" s="37"/>
      <c r="I21" s="37"/>
      <c r="J21" s="37"/>
      <c r="K21" s="64" t="s">
        <v>124</v>
      </c>
      <c r="L21" s="64"/>
      <c r="M21" s="65"/>
    </row>
    <row r="22" spans="2:18" ht="13.95" customHeight="1" x14ac:dyDescent="0.2">
      <c r="B22" s="30">
        <f t="shared" si="1"/>
        <v>12</v>
      </c>
      <c r="C22" s="32" t="s">
        <v>63</v>
      </c>
      <c r="D22" s="32" t="s">
        <v>15</v>
      </c>
      <c r="E22" s="37"/>
      <c r="F22" s="37" t="s">
        <v>97</v>
      </c>
      <c r="G22" s="37"/>
      <c r="H22" s="37"/>
      <c r="I22" s="37"/>
      <c r="J22" s="37"/>
      <c r="K22" s="64" t="s">
        <v>124</v>
      </c>
      <c r="L22" s="69">
        <v>55</v>
      </c>
      <c r="M22" s="65">
        <v>15</v>
      </c>
    </row>
    <row r="23" spans="2:18" ht="13.95" customHeight="1" x14ac:dyDescent="0.2">
      <c r="B23" s="30">
        <f t="shared" si="1"/>
        <v>13</v>
      </c>
      <c r="C23" s="33"/>
      <c r="D23" s="33"/>
      <c r="E23" s="37"/>
      <c r="F23" s="37" t="s">
        <v>125</v>
      </c>
      <c r="G23" s="37"/>
      <c r="H23" s="37"/>
      <c r="I23" s="37"/>
      <c r="J23" s="37"/>
      <c r="K23" s="64">
        <v>5</v>
      </c>
      <c r="L23" s="64" t="s">
        <v>124</v>
      </c>
      <c r="M23" s="65" t="s">
        <v>124</v>
      </c>
    </row>
    <row r="24" spans="2:18" ht="13.95" customHeight="1" x14ac:dyDescent="0.2">
      <c r="B24" s="30">
        <f t="shared" si="1"/>
        <v>14</v>
      </c>
      <c r="C24" s="33"/>
      <c r="D24" s="40" t="s">
        <v>146</v>
      </c>
      <c r="E24" s="37"/>
      <c r="F24" s="37" t="s">
        <v>147</v>
      </c>
      <c r="G24" s="37"/>
      <c r="H24" s="37"/>
      <c r="I24" s="37"/>
      <c r="J24" s="37"/>
      <c r="K24" s="64"/>
      <c r="L24" s="64">
        <v>6</v>
      </c>
      <c r="M24" s="65"/>
      <c r="O24">
        <f>COUNTA(K24)</f>
        <v>0</v>
      </c>
      <c r="P24">
        <f>COUNTA(L24)</f>
        <v>1</v>
      </c>
      <c r="Q24">
        <f>COUNTA(M24)</f>
        <v>0</v>
      </c>
    </row>
    <row r="25" spans="2:18" ht="13.95" customHeight="1" x14ac:dyDescent="0.2">
      <c r="B25" s="30">
        <f t="shared" si="1"/>
        <v>15</v>
      </c>
      <c r="C25" s="33"/>
      <c r="D25" s="32" t="s">
        <v>16</v>
      </c>
      <c r="E25" s="37"/>
      <c r="F25" s="37" t="s">
        <v>148</v>
      </c>
      <c r="G25" s="37"/>
      <c r="H25" s="37"/>
      <c r="I25" s="37"/>
      <c r="J25" s="37"/>
      <c r="K25" s="64">
        <v>5</v>
      </c>
      <c r="L25" s="69">
        <v>10</v>
      </c>
      <c r="M25" s="65" t="s">
        <v>124</v>
      </c>
    </row>
    <row r="26" spans="2:18" ht="13.95" customHeight="1" x14ac:dyDescent="0.2">
      <c r="B26" s="30">
        <f t="shared" si="1"/>
        <v>16</v>
      </c>
      <c r="C26" s="33"/>
      <c r="D26" s="33"/>
      <c r="E26" s="37"/>
      <c r="F26" s="37" t="s">
        <v>313</v>
      </c>
      <c r="G26" s="37"/>
      <c r="H26" s="37"/>
      <c r="I26" s="37"/>
      <c r="J26" s="37"/>
      <c r="K26" s="64" t="s">
        <v>124</v>
      </c>
      <c r="L26" s="69"/>
      <c r="M26" s="65"/>
    </row>
    <row r="27" spans="2:18" ht="13.95" customHeight="1" x14ac:dyDescent="0.2">
      <c r="B27" s="30">
        <f t="shared" si="1"/>
        <v>17</v>
      </c>
      <c r="C27" s="33"/>
      <c r="D27" s="33"/>
      <c r="E27" s="37"/>
      <c r="F27" s="37" t="s">
        <v>149</v>
      </c>
      <c r="G27" s="37"/>
      <c r="H27" s="37"/>
      <c r="I27" s="37"/>
      <c r="J27" s="37"/>
      <c r="K27" s="64" t="s">
        <v>124</v>
      </c>
      <c r="L27" s="69" t="s">
        <v>124</v>
      </c>
      <c r="M27" s="65"/>
    </row>
    <row r="28" spans="2:18" ht="13.5" customHeight="1" x14ac:dyDescent="0.2">
      <c r="B28" s="30">
        <f t="shared" si="1"/>
        <v>18</v>
      </c>
      <c r="C28" s="33"/>
      <c r="D28" s="33"/>
      <c r="E28" s="37"/>
      <c r="F28" s="37" t="s">
        <v>99</v>
      </c>
      <c r="G28" s="37"/>
      <c r="H28" s="37"/>
      <c r="I28" s="37"/>
      <c r="J28" s="37"/>
      <c r="K28" s="64">
        <v>15</v>
      </c>
      <c r="L28" s="64">
        <v>10</v>
      </c>
      <c r="M28" s="65">
        <v>15</v>
      </c>
    </row>
    <row r="29" spans="2:18" ht="13.95" customHeight="1" x14ac:dyDescent="0.2">
      <c r="B29" s="30">
        <f t="shared" si="1"/>
        <v>19</v>
      </c>
      <c r="C29" s="33"/>
      <c r="D29" s="33"/>
      <c r="E29" s="37"/>
      <c r="F29" s="37" t="s">
        <v>150</v>
      </c>
      <c r="G29" s="37"/>
      <c r="H29" s="37"/>
      <c r="I29" s="37"/>
      <c r="J29" s="37"/>
      <c r="K29" s="64">
        <v>16</v>
      </c>
      <c r="L29" s="64" t="s">
        <v>124</v>
      </c>
      <c r="M29" s="65">
        <v>16</v>
      </c>
    </row>
    <row r="30" spans="2:18" ht="13.95" customHeight="1" x14ac:dyDescent="0.2">
      <c r="B30" s="30">
        <f t="shared" si="1"/>
        <v>20</v>
      </c>
      <c r="C30" s="33"/>
      <c r="D30" s="33"/>
      <c r="E30" s="37"/>
      <c r="F30" s="37" t="s">
        <v>17</v>
      </c>
      <c r="G30" s="37"/>
      <c r="H30" s="37"/>
      <c r="I30" s="37"/>
      <c r="J30" s="37"/>
      <c r="K30" s="64" t="s">
        <v>124</v>
      </c>
      <c r="L30" s="69"/>
      <c r="M30" s="65"/>
    </row>
    <row r="31" spans="2:18" ht="13.95" customHeight="1" x14ac:dyDescent="0.2">
      <c r="B31" s="30">
        <f t="shared" si="1"/>
        <v>21</v>
      </c>
      <c r="C31" s="33"/>
      <c r="D31" s="33"/>
      <c r="E31" s="37"/>
      <c r="F31" s="37" t="s">
        <v>64</v>
      </c>
      <c r="G31" s="37"/>
      <c r="H31" s="37"/>
      <c r="I31" s="37"/>
      <c r="J31" s="37"/>
      <c r="K31" s="64"/>
      <c r="L31" s="69">
        <v>10</v>
      </c>
      <c r="M31" s="65"/>
    </row>
    <row r="32" spans="2:18" ht="13.95" customHeight="1" x14ac:dyDescent="0.2">
      <c r="B32" s="30">
        <f t="shared" si="1"/>
        <v>22</v>
      </c>
      <c r="C32" s="33"/>
      <c r="D32" s="33"/>
      <c r="E32" s="37"/>
      <c r="F32" s="37" t="s">
        <v>101</v>
      </c>
      <c r="G32" s="37"/>
      <c r="H32" s="37"/>
      <c r="I32" s="37"/>
      <c r="J32" s="37"/>
      <c r="K32" s="64" t="s">
        <v>124</v>
      </c>
      <c r="L32" s="69"/>
      <c r="M32" s="65">
        <v>1</v>
      </c>
    </row>
    <row r="33" spans="2:17" ht="13.5" customHeight="1" x14ac:dyDescent="0.2">
      <c r="B33" s="30">
        <f t="shared" si="1"/>
        <v>23</v>
      </c>
      <c r="C33" s="33"/>
      <c r="D33" s="33"/>
      <c r="E33" s="37"/>
      <c r="F33" s="37" t="s">
        <v>185</v>
      </c>
      <c r="G33" s="37"/>
      <c r="H33" s="37"/>
      <c r="I33" s="37"/>
      <c r="J33" s="37"/>
      <c r="K33" s="64" t="s">
        <v>124</v>
      </c>
      <c r="L33" s="64" t="s">
        <v>124</v>
      </c>
      <c r="M33" s="65" t="s">
        <v>124</v>
      </c>
    </row>
    <row r="34" spans="2:17" ht="13.5" customHeight="1" x14ac:dyDescent="0.2">
      <c r="B34" s="30">
        <f t="shared" si="1"/>
        <v>24</v>
      </c>
      <c r="C34" s="33"/>
      <c r="D34" s="33"/>
      <c r="E34" s="37"/>
      <c r="F34" s="37" t="s">
        <v>18</v>
      </c>
      <c r="G34" s="37"/>
      <c r="H34" s="37"/>
      <c r="I34" s="37"/>
      <c r="J34" s="37"/>
      <c r="K34" s="64">
        <v>35</v>
      </c>
      <c r="L34" s="69">
        <v>20</v>
      </c>
      <c r="M34" s="65">
        <v>40</v>
      </c>
    </row>
    <row r="35" spans="2:17" ht="13.95" customHeight="1" x14ac:dyDescent="0.2">
      <c r="B35" s="30">
        <f t="shared" si="1"/>
        <v>25</v>
      </c>
      <c r="C35" s="33"/>
      <c r="D35" s="33"/>
      <c r="E35" s="37"/>
      <c r="F35" s="37" t="s">
        <v>19</v>
      </c>
      <c r="G35" s="37"/>
      <c r="H35" s="37"/>
      <c r="I35" s="37"/>
      <c r="J35" s="37"/>
      <c r="K35" s="64">
        <v>5</v>
      </c>
      <c r="L35" s="64">
        <v>25</v>
      </c>
      <c r="M35" s="65">
        <v>75</v>
      </c>
    </row>
    <row r="36" spans="2:17" ht="13.95" customHeight="1" x14ac:dyDescent="0.2">
      <c r="B36" s="30">
        <f t="shared" si="1"/>
        <v>26</v>
      </c>
      <c r="C36" s="33"/>
      <c r="D36" s="33"/>
      <c r="E36" s="37"/>
      <c r="F36" s="37" t="s">
        <v>20</v>
      </c>
      <c r="G36" s="37"/>
      <c r="H36" s="37"/>
      <c r="I36" s="37"/>
      <c r="J36" s="37"/>
      <c r="K36" s="64" t="s">
        <v>124</v>
      </c>
      <c r="L36" s="69" t="s">
        <v>124</v>
      </c>
      <c r="M36" s="65">
        <v>10</v>
      </c>
    </row>
    <row r="37" spans="2:17" ht="13.95" customHeight="1" x14ac:dyDescent="0.2">
      <c r="B37" s="30">
        <f t="shared" si="1"/>
        <v>27</v>
      </c>
      <c r="C37" s="32" t="s">
        <v>68</v>
      </c>
      <c r="D37" s="32" t="s">
        <v>65</v>
      </c>
      <c r="E37" s="37"/>
      <c r="F37" s="37" t="s">
        <v>121</v>
      </c>
      <c r="G37" s="37"/>
      <c r="H37" s="37"/>
      <c r="I37" s="37"/>
      <c r="J37" s="37"/>
      <c r="K37" s="64">
        <v>70</v>
      </c>
      <c r="L37" s="64">
        <v>25</v>
      </c>
      <c r="M37" s="65">
        <v>35</v>
      </c>
      <c r="O37">
        <f>COUNTA(K37:K37)</f>
        <v>1</v>
      </c>
      <c r="P37">
        <f>COUNTA(L37:L37)</f>
        <v>1</v>
      </c>
      <c r="Q37">
        <f>COUNTA(M37:M37)</f>
        <v>1</v>
      </c>
    </row>
    <row r="38" spans="2:17" ht="13.5" customHeight="1" x14ac:dyDescent="0.2">
      <c r="B38" s="30">
        <f t="shared" si="1"/>
        <v>28</v>
      </c>
      <c r="C38" s="32" t="s">
        <v>66</v>
      </c>
      <c r="D38" s="32" t="s">
        <v>25</v>
      </c>
      <c r="E38" s="37"/>
      <c r="F38" s="37" t="s">
        <v>187</v>
      </c>
      <c r="G38" s="37"/>
      <c r="H38" s="37"/>
      <c r="I38" s="37"/>
      <c r="J38" s="37"/>
      <c r="K38" s="64">
        <v>10</v>
      </c>
      <c r="L38" s="69">
        <v>15</v>
      </c>
      <c r="M38" s="65">
        <v>5</v>
      </c>
    </row>
    <row r="39" spans="2:17" ht="13.95" customHeight="1" x14ac:dyDescent="0.2">
      <c r="B39" s="30">
        <f t="shared" si="1"/>
        <v>29</v>
      </c>
      <c r="C39" s="33"/>
      <c r="D39" s="33"/>
      <c r="E39" s="37"/>
      <c r="F39" s="37" t="s">
        <v>80</v>
      </c>
      <c r="G39" s="37"/>
      <c r="H39" s="37"/>
      <c r="I39" s="37"/>
      <c r="J39" s="37"/>
      <c r="K39" s="64">
        <v>3</v>
      </c>
      <c r="L39" s="69">
        <v>4</v>
      </c>
      <c r="M39" s="65">
        <v>4</v>
      </c>
    </row>
    <row r="40" spans="2:17" ht="13.95" customHeight="1" x14ac:dyDescent="0.2">
      <c r="B40" s="30">
        <f t="shared" si="1"/>
        <v>30</v>
      </c>
      <c r="C40" s="33"/>
      <c r="D40" s="33"/>
      <c r="E40" s="37"/>
      <c r="F40" s="37" t="s">
        <v>189</v>
      </c>
      <c r="G40" s="37"/>
      <c r="H40" s="37"/>
      <c r="I40" s="37"/>
      <c r="J40" s="37"/>
      <c r="K40" s="64"/>
      <c r="L40" s="69" t="s">
        <v>124</v>
      </c>
      <c r="M40" s="65">
        <v>40</v>
      </c>
    </row>
    <row r="41" spans="2:17" ht="13.5" customHeight="1" x14ac:dyDescent="0.2">
      <c r="B41" s="30">
        <f t="shared" si="1"/>
        <v>31</v>
      </c>
      <c r="C41" s="33"/>
      <c r="D41" s="33"/>
      <c r="E41" s="37"/>
      <c r="F41" s="37" t="s">
        <v>224</v>
      </c>
      <c r="G41" s="37"/>
      <c r="H41" s="37"/>
      <c r="I41" s="37"/>
      <c r="J41" s="37"/>
      <c r="K41" s="64" t="s">
        <v>124</v>
      </c>
      <c r="L41" s="64" t="s">
        <v>124</v>
      </c>
      <c r="M41" s="65"/>
    </row>
    <row r="42" spans="2:17" ht="13.5" customHeight="1" x14ac:dyDescent="0.2">
      <c r="B42" s="30">
        <f t="shared" si="1"/>
        <v>32</v>
      </c>
      <c r="C42" s="33"/>
      <c r="D42" s="33"/>
      <c r="E42" s="37"/>
      <c r="F42" s="37" t="s">
        <v>190</v>
      </c>
      <c r="G42" s="37"/>
      <c r="H42" s="37"/>
      <c r="I42" s="37"/>
      <c r="J42" s="37"/>
      <c r="K42" s="69">
        <v>5</v>
      </c>
      <c r="L42" s="64" t="s">
        <v>124</v>
      </c>
      <c r="M42" s="65">
        <v>20</v>
      </c>
    </row>
    <row r="43" spans="2:17" ht="13.95" customHeight="1" x14ac:dyDescent="0.2">
      <c r="B43" s="30">
        <f t="shared" si="1"/>
        <v>33</v>
      </c>
      <c r="C43" s="33"/>
      <c r="D43" s="33"/>
      <c r="E43" s="37"/>
      <c r="F43" s="37" t="s">
        <v>156</v>
      </c>
      <c r="G43" s="37"/>
      <c r="H43" s="37"/>
      <c r="I43" s="37"/>
      <c r="J43" s="37"/>
      <c r="K43" s="69"/>
      <c r="L43" s="64" t="s">
        <v>124</v>
      </c>
      <c r="M43" s="65" t="s">
        <v>124</v>
      </c>
    </row>
    <row r="44" spans="2:17" ht="13.95" customHeight="1" x14ac:dyDescent="0.2">
      <c r="B44" s="30">
        <f t="shared" si="1"/>
        <v>34</v>
      </c>
      <c r="C44" s="33"/>
      <c r="D44" s="33"/>
      <c r="E44" s="37"/>
      <c r="F44" s="37" t="s">
        <v>314</v>
      </c>
      <c r="G44" s="37"/>
      <c r="H44" s="37"/>
      <c r="I44" s="37"/>
      <c r="J44" s="37"/>
      <c r="K44" s="64" t="s">
        <v>124</v>
      </c>
      <c r="L44" s="69"/>
      <c r="M44" s="65"/>
    </row>
    <row r="45" spans="2:17" ht="13.95" customHeight="1" x14ac:dyDescent="0.2">
      <c r="B45" s="30">
        <f t="shared" si="1"/>
        <v>35</v>
      </c>
      <c r="C45" s="33"/>
      <c r="D45" s="33"/>
      <c r="E45" s="37"/>
      <c r="F45" s="37" t="s">
        <v>193</v>
      </c>
      <c r="G45" s="37"/>
      <c r="H45" s="37"/>
      <c r="I45" s="37"/>
      <c r="J45" s="37"/>
      <c r="K45" s="64">
        <v>16</v>
      </c>
      <c r="L45" s="69"/>
      <c r="M45" s="65"/>
    </row>
    <row r="46" spans="2:17" ht="13.95" customHeight="1" x14ac:dyDescent="0.2">
      <c r="B46" s="30">
        <f t="shared" si="1"/>
        <v>36</v>
      </c>
      <c r="C46" s="33"/>
      <c r="D46" s="33"/>
      <c r="E46" s="37"/>
      <c r="F46" s="37" t="s">
        <v>315</v>
      </c>
      <c r="G46" s="37"/>
      <c r="H46" s="37"/>
      <c r="I46" s="37"/>
      <c r="J46" s="37"/>
      <c r="K46" s="64"/>
      <c r="L46" s="69" t="s">
        <v>124</v>
      </c>
      <c r="M46" s="65"/>
    </row>
    <row r="47" spans="2:17" ht="13.95" customHeight="1" x14ac:dyDescent="0.2">
      <c r="B47" s="30">
        <f t="shared" si="1"/>
        <v>37</v>
      </c>
      <c r="C47" s="33"/>
      <c r="D47" s="33"/>
      <c r="E47" s="37"/>
      <c r="F47" s="37" t="s">
        <v>115</v>
      </c>
      <c r="G47" s="37"/>
      <c r="H47" s="37"/>
      <c r="I47" s="37"/>
      <c r="J47" s="37"/>
      <c r="K47" s="64">
        <v>30</v>
      </c>
      <c r="L47" s="69">
        <v>20</v>
      </c>
      <c r="M47" s="65">
        <v>40</v>
      </c>
    </row>
    <row r="48" spans="2:17" ht="13.5" customHeight="1" x14ac:dyDescent="0.2">
      <c r="B48" s="30">
        <f t="shared" si="1"/>
        <v>38</v>
      </c>
      <c r="C48" s="33"/>
      <c r="D48" s="33"/>
      <c r="E48" s="37"/>
      <c r="F48" s="37" t="s">
        <v>195</v>
      </c>
      <c r="G48" s="37"/>
      <c r="H48" s="37"/>
      <c r="I48" s="37"/>
      <c r="J48" s="37"/>
      <c r="K48" s="64" t="s">
        <v>124</v>
      </c>
      <c r="L48" s="69">
        <v>2</v>
      </c>
      <c r="M48" s="65" t="s">
        <v>124</v>
      </c>
    </row>
    <row r="49" spans="2:17" ht="13.95" customHeight="1" x14ac:dyDescent="0.2">
      <c r="B49" s="30">
        <f t="shared" si="1"/>
        <v>39</v>
      </c>
      <c r="C49" s="33"/>
      <c r="D49" s="33"/>
      <c r="E49" s="37"/>
      <c r="F49" s="37" t="s">
        <v>27</v>
      </c>
      <c r="G49" s="37"/>
      <c r="H49" s="37"/>
      <c r="I49" s="37"/>
      <c r="J49" s="37"/>
      <c r="K49" s="64">
        <v>35</v>
      </c>
      <c r="L49" s="69">
        <v>10</v>
      </c>
      <c r="M49" s="65">
        <v>55</v>
      </c>
    </row>
    <row r="50" spans="2:17" ht="13.95" customHeight="1" x14ac:dyDescent="0.2">
      <c r="B50" s="30">
        <f t="shared" si="1"/>
        <v>40</v>
      </c>
      <c r="C50" s="32" t="s">
        <v>28</v>
      </c>
      <c r="D50" s="32" t="s">
        <v>29</v>
      </c>
      <c r="E50" s="37"/>
      <c r="F50" s="37" t="s">
        <v>267</v>
      </c>
      <c r="G50" s="37"/>
      <c r="H50" s="37"/>
      <c r="I50" s="37"/>
      <c r="J50" s="37"/>
      <c r="K50" s="64"/>
      <c r="L50" s="69" t="s">
        <v>124</v>
      </c>
      <c r="M50" s="65"/>
    </row>
    <row r="51" spans="2:17" ht="13.95" customHeight="1" x14ac:dyDescent="0.2">
      <c r="B51" s="30">
        <f t="shared" si="1"/>
        <v>41</v>
      </c>
      <c r="C51" s="34"/>
      <c r="D51" s="34"/>
      <c r="E51" s="37"/>
      <c r="F51" s="37" t="s">
        <v>30</v>
      </c>
      <c r="G51" s="37"/>
      <c r="H51" s="37"/>
      <c r="I51" s="37"/>
      <c r="J51" s="37"/>
      <c r="K51" s="64">
        <v>2</v>
      </c>
      <c r="L51" s="69"/>
      <c r="M51" s="65"/>
      <c r="O51">
        <f>COUNTA(K38:K49)</f>
        <v>9</v>
      </c>
      <c r="P51">
        <f>COUNTA(L38:L49)</f>
        <v>10</v>
      </c>
      <c r="Q51">
        <f>COUNTA(M38:M49)</f>
        <v>8</v>
      </c>
    </row>
    <row r="52" spans="2:17" ht="13.5" customHeight="1" x14ac:dyDescent="0.2">
      <c r="B52" s="30">
        <f t="shared" si="1"/>
        <v>42</v>
      </c>
      <c r="C52" s="32" t="s">
        <v>31</v>
      </c>
      <c r="D52" s="32" t="s">
        <v>32</v>
      </c>
      <c r="E52" s="37"/>
      <c r="F52" s="37" t="s">
        <v>130</v>
      </c>
      <c r="G52" s="37"/>
      <c r="H52" s="37"/>
      <c r="I52" s="37"/>
      <c r="J52" s="37"/>
      <c r="K52" s="64"/>
      <c r="L52" s="69"/>
      <c r="M52" s="65" t="s">
        <v>124</v>
      </c>
    </row>
    <row r="53" spans="2:17" ht="13.5" customHeight="1" x14ac:dyDescent="0.2">
      <c r="B53" s="30">
        <f t="shared" si="1"/>
        <v>43</v>
      </c>
      <c r="C53" s="33"/>
      <c r="D53" s="33"/>
      <c r="E53" s="37"/>
      <c r="F53" s="37" t="s">
        <v>131</v>
      </c>
      <c r="G53" s="37"/>
      <c r="H53" s="37"/>
      <c r="I53" s="37"/>
      <c r="J53" s="37"/>
      <c r="K53" s="64" t="s">
        <v>124</v>
      </c>
      <c r="L53" s="69" t="s">
        <v>124</v>
      </c>
      <c r="M53" s="65" t="s">
        <v>124</v>
      </c>
    </row>
    <row r="54" spans="2:17" ht="13.95" customHeight="1" x14ac:dyDescent="0.2">
      <c r="B54" s="30">
        <f t="shared" si="1"/>
        <v>44</v>
      </c>
      <c r="C54" s="32" t="s">
        <v>33</v>
      </c>
      <c r="D54" s="32" t="s">
        <v>35</v>
      </c>
      <c r="E54" s="37"/>
      <c r="F54" s="37" t="s">
        <v>167</v>
      </c>
      <c r="G54" s="37"/>
      <c r="H54" s="37"/>
      <c r="I54" s="37"/>
      <c r="J54" s="37"/>
      <c r="K54" s="64" t="s">
        <v>124</v>
      </c>
      <c r="L54" s="69"/>
      <c r="M54" s="65" t="s">
        <v>124</v>
      </c>
    </row>
    <row r="55" spans="2:17" ht="13.95" customHeight="1" x14ac:dyDescent="0.2">
      <c r="B55" s="30">
        <f t="shared" si="1"/>
        <v>45</v>
      </c>
      <c r="C55" s="33"/>
      <c r="D55" s="33"/>
      <c r="E55" s="37"/>
      <c r="F55" s="37" t="s">
        <v>36</v>
      </c>
      <c r="G55" s="37"/>
      <c r="H55" s="37"/>
      <c r="I55" s="37"/>
      <c r="J55" s="37"/>
      <c r="K55" s="64"/>
      <c r="L55" s="69"/>
      <c r="M55" s="65" t="s">
        <v>124</v>
      </c>
    </row>
    <row r="56" spans="2:17" ht="13.95" customHeight="1" x14ac:dyDescent="0.2">
      <c r="B56" s="30">
        <f t="shared" si="1"/>
        <v>46</v>
      </c>
      <c r="C56" s="34"/>
      <c r="D56" s="40" t="s">
        <v>37</v>
      </c>
      <c r="E56" s="37"/>
      <c r="F56" s="37" t="s">
        <v>38</v>
      </c>
      <c r="G56" s="37"/>
      <c r="H56" s="37"/>
      <c r="I56" s="37"/>
      <c r="J56" s="37"/>
      <c r="K56" s="64">
        <v>5</v>
      </c>
      <c r="L56" s="64">
        <v>5</v>
      </c>
      <c r="M56" s="65"/>
    </row>
    <row r="57" spans="2:17" ht="13.95" customHeight="1" x14ac:dyDescent="0.2">
      <c r="B57" s="30">
        <f t="shared" si="1"/>
        <v>47</v>
      </c>
      <c r="C57" s="32" t="s">
        <v>0</v>
      </c>
      <c r="D57" s="40" t="s">
        <v>39</v>
      </c>
      <c r="E57" s="37"/>
      <c r="F57" s="37" t="s">
        <v>40</v>
      </c>
      <c r="G57" s="37"/>
      <c r="H57" s="37"/>
      <c r="I57" s="37"/>
      <c r="J57" s="37"/>
      <c r="K57" s="64">
        <v>5</v>
      </c>
      <c r="L57" s="64" t="s">
        <v>124</v>
      </c>
      <c r="M57" s="65" t="s">
        <v>124</v>
      </c>
      <c r="O57">
        <f>COUNTA(K51:K57)</f>
        <v>5</v>
      </c>
      <c r="P57">
        <f>COUNTA(L51:L57)</f>
        <v>3</v>
      </c>
      <c r="Q57">
        <f>COUNTA(M51:M57)</f>
        <v>5</v>
      </c>
    </row>
    <row r="58" spans="2:17" ht="13.95" customHeight="1" x14ac:dyDescent="0.2">
      <c r="B58" s="30">
        <f t="shared" si="1"/>
        <v>48</v>
      </c>
      <c r="C58" s="129" t="s">
        <v>41</v>
      </c>
      <c r="D58" s="130"/>
      <c r="E58" s="37"/>
      <c r="F58" s="37" t="s">
        <v>43</v>
      </c>
      <c r="G58" s="37"/>
      <c r="H58" s="37"/>
      <c r="I58" s="37"/>
      <c r="J58" s="37"/>
      <c r="K58" s="64"/>
      <c r="L58" s="69" t="s">
        <v>124</v>
      </c>
      <c r="M58" s="65"/>
    </row>
    <row r="59" spans="2:17" ht="13.5" customHeight="1" thickBot="1" x14ac:dyDescent="0.25">
      <c r="B59" s="30">
        <f t="shared" si="1"/>
        <v>49</v>
      </c>
      <c r="C59" s="35"/>
      <c r="D59" s="36"/>
      <c r="E59" s="37"/>
      <c r="F59" s="37" t="s">
        <v>44</v>
      </c>
      <c r="G59" s="37"/>
      <c r="H59" s="37"/>
      <c r="I59" s="37"/>
      <c r="J59" s="37"/>
      <c r="K59" s="64">
        <v>15</v>
      </c>
      <c r="L59" s="69">
        <v>10</v>
      </c>
      <c r="M59" s="65">
        <v>10</v>
      </c>
    </row>
    <row r="60" spans="2:17" ht="13.95" customHeight="1" x14ac:dyDescent="0.2">
      <c r="B60" s="66"/>
      <c r="C60" s="67"/>
      <c r="D60" s="67"/>
      <c r="E60" s="68"/>
      <c r="F60" s="68"/>
      <c r="G60" s="68"/>
      <c r="H60" s="68"/>
      <c r="I60" s="68"/>
      <c r="J60" s="68"/>
      <c r="K60" s="68"/>
      <c r="L60" s="68"/>
      <c r="M60" s="68"/>
      <c r="O60">
        <f>COUNTA(K$11:K$59)</f>
        <v>37</v>
      </c>
      <c r="P60">
        <f>COUNTA(L$11:L$59)</f>
        <v>36</v>
      </c>
      <c r="Q60">
        <f>COUNTA(M$11:M$59)</f>
        <v>31</v>
      </c>
    </row>
    <row r="61" spans="2:17" ht="18" customHeight="1" x14ac:dyDescent="0.2">
      <c r="O61" s="95">
        <f>SUM(K$18:K$59,P$11:P$17)</f>
        <v>402</v>
      </c>
      <c r="P61" s="95">
        <f>SUM(L$18:L$59,Q$11:Q$17)</f>
        <v>503</v>
      </c>
      <c r="Q61" s="95">
        <f>SUM(M$18:M$59,R$11:R$17)</f>
        <v>523</v>
      </c>
    </row>
    <row r="62" spans="2:17" ht="18" customHeight="1" x14ac:dyDescent="0.2">
      <c r="B62" s="18"/>
    </row>
    <row r="63" spans="2:17" ht="9" customHeight="1" thickBot="1" x14ac:dyDescent="0.25"/>
    <row r="64" spans="2:17" ht="18" customHeight="1" x14ac:dyDescent="0.2">
      <c r="B64" s="1"/>
      <c r="C64" s="2"/>
      <c r="D64" s="131" t="s">
        <v>1</v>
      </c>
      <c r="E64" s="131"/>
      <c r="F64" s="131"/>
      <c r="G64" s="131"/>
      <c r="H64" s="2"/>
      <c r="I64" s="2"/>
      <c r="J64" s="3"/>
      <c r="K64" s="71" t="s">
        <v>70</v>
      </c>
      <c r="L64" s="81" t="s">
        <v>72</v>
      </c>
      <c r="M64" s="90" t="s">
        <v>73</v>
      </c>
    </row>
    <row r="65" spans="2:17" ht="18" customHeight="1" thickBot="1" x14ac:dyDescent="0.25">
      <c r="B65" s="6"/>
      <c r="C65" s="7"/>
      <c r="D65" s="122" t="s">
        <v>2</v>
      </c>
      <c r="E65" s="122"/>
      <c r="F65" s="122"/>
      <c r="G65" s="122"/>
      <c r="H65" s="7"/>
      <c r="I65" s="7"/>
      <c r="J65" s="8"/>
      <c r="K65" s="107" t="str">
        <f>K5</f>
        <v>2022.11.8</v>
      </c>
      <c r="L65" s="108" t="str">
        <f>K65</f>
        <v>2022.11.8</v>
      </c>
      <c r="M65" s="109" t="str">
        <f>K65</f>
        <v>2022.11.8</v>
      </c>
    </row>
    <row r="66" spans="2:17" ht="19.95" customHeight="1" thickTop="1" x14ac:dyDescent="0.2">
      <c r="B66" s="132" t="s">
        <v>46</v>
      </c>
      <c r="C66" s="133"/>
      <c r="D66" s="133"/>
      <c r="E66" s="133"/>
      <c r="F66" s="133"/>
      <c r="G66" s="133"/>
      <c r="H66" s="133"/>
      <c r="I66" s="133"/>
      <c r="J66" s="29"/>
      <c r="K66" s="75">
        <f>SUM(K67:K75)</f>
        <v>402</v>
      </c>
      <c r="L66" s="75">
        <f>SUM(L67:L75)</f>
        <v>503</v>
      </c>
      <c r="M66" s="93">
        <f>SUM(M67:M75)</f>
        <v>523</v>
      </c>
    </row>
    <row r="67" spans="2:17" ht="13.95" customHeight="1" x14ac:dyDescent="0.2">
      <c r="B67" s="120" t="s">
        <v>47</v>
      </c>
      <c r="C67" s="121"/>
      <c r="D67" s="134"/>
      <c r="E67" s="43"/>
      <c r="F67" s="15"/>
      <c r="G67" s="119" t="s">
        <v>13</v>
      </c>
      <c r="H67" s="119"/>
      <c r="I67" s="15"/>
      <c r="J67" s="16"/>
      <c r="K67" s="38">
        <f>SUM(P$11:P$17)</f>
        <v>105</v>
      </c>
      <c r="L67" s="20">
        <f>SUM(Q$11:Q$17)</f>
        <v>25</v>
      </c>
      <c r="M67" s="39">
        <f>SUM(R$11:R$17)</f>
        <v>47</v>
      </c>
    </row>
    <row r="68" spans="2:17" ht="13.95" customHeight="1" x14ac:dyDescent="0.2">
      <c r="B68" s="17"/>
      <c r="C68" s="18"/>
      <c r="D68" s="19"/>
      <c r="E68" s="20"/>
      <c r="F68" s="37"/>
      <c r="G68" s="119" t="s">
        <v>67</v>
      </c>
      <c r="H68" s="119"/>
      <c r="I68" s="112"/>
      <c r="J68" s="44"/>
      <c r="K68" s="38">
        <f>SUM(K$18)</f>
        <v>20</v>
      </c>
      <c r="L68" s="20">
        <f>SUM(L$18)</f>
        <v>250</v>
      </c>
      <c r="M68" s="39">
        <f>SUM(M$18)</f>
        <v>95</v>
      </c>
      <c r="O68">
        <f>COUNTA(K$11:K$59)</f>
        <v>37</v>
      </c>
      <c r="P68">
        <f>COUNTA(L$11:L$59)</f>
        <v>36</v>
      </c>
      <c r="Q68">
        <f>COUNTA(M$11:M$59)</f>
        <v>31</v>
      </c>
    </row>
    <row r="69" spans="2:17" ht="13.95" customHeight="1" x14ac:dyDescent="0.2">
      <c r="B69" s="17"/>
      <c r="C69" s="18"/>
      <c r="D69" s="19"/>
      <c r="E69" s="20"/>
      <c r="F69" s="37"/>
      <c r="G69" s="119" t="s">
        <v>24</v>
      </c>
      <c r="H69" s="119"/>
      <c r="I69" s="15"/>
      <c r="J69" s="16"/>
      <c r="K69" s="38">
        <f>SUM(K$19:K$21)</f>
        <v>0</v>
      </c>
      <c r="L69" s="20">
        <f>SUM(L$19:L$21)</f>
        <v>1</v>
      </c>
      <c r="M69" s="39">
        <f>SUM(M$19:M$21)</f>
        <v>0</v>
      </c>
      <c r="O69" s="95">
        <f>SUM(K$18:K$59,P$11:P$17)</f>
        <v>402</v>
      </c>
      <c r="P69" s="95">
        <f>SUM(L$18:L$59,Q$11:Q$17)</f>
        <v>503</v>
      </c>
      <c r="Q69" s="95">
        <f>SUM(M$18:M$59,R$11:R$17)</f>
        <v>523</v>
      </c>
    </row>
    <row r="70" spans="2:17" ht="13.95" customHeight="1" x14ac:dyDescent="0.2">
      <c r="B70" s="17"/>
      <c r="C70" s="18"/>
      <c r="D70" s="19"/>
      <c r="E70" s="20"/>
      <c r="F70" s="37"/>
      <c r="G70" s="119" t="s">
        <v>15</v>
      </c>
      <c r="H70" s="119"/>
      <c r="I70" s="15"/>
      <c r="J70" s="16"/>
      <c r="K70" s="38">
        <f>SUM(K$22:K$23)</f>
        <v>5</v>
      </c>
      <c r="L70" s="20">
        <f>SUM(L$22:L$23)</f>
        <v>55</v>
      </c>
      <c r="M70" s="39">
        <f>SUM(M$22:M$23)</f>
        <v>15</v>
      </c>
    </row>
    <row r="71" spans="2:17" ht="13.95" customHeight="1" x14ac:dyDescent="0.2">
      <c r="B71" s="17"/>
      <c r="C71" s="18"/>
      <c r="D71" s="19"/>
      <c r="E71" s="20"/>
      <c r="F71" s="37"/>
      <c r="G71" s="119" t="s">
        <v>16</v>
      </c>
      <c r="H71" s="119"/>
      <c r="I71" s="15"/>
      <c r="J71" s="16"/>
      <c r="K71" s="38">
        <f>SUM(K$25:K$36)</f>
        <v>76</v>
      </c>
      <c r="L71" s="20">
        <f>SUM(L$25:L$36)</f>
        <v>75</v>
      </c>
      <c r="M71" s="39">
        <f>SUM(M$25:M$36)</f>
        <v>157</v>
      </c>
    </row>
    <row r="72" spans="2:17" ht="13.95" customHeight="1" x14ac:dyDescent="0.2">
      <c r="B72" s="17"/>
      <c r="C72" s="18"/>
      <c r="D72" s="19"/>
      <c r="E72" s="20"/>
      <c r="F72" s="37"/>
      <c r="G72" s="119" t="s">
        <v>65</v>
      </c>
      <c r="H72" s="119"/>
      <c r="I72" s="15"/>
      <c r="J72" s="16"/>
      <c r="K72" s="38">
        <f>SUM(K$37:K$37)</f>
        <v>70</v>
      </c>
      <c r="L72" s="20">
        <f>SUM(L$37:L$37)</f>
        <v>25</v>
      </c>
      <c r="M72" s="39">
        <f>SUM(M$37:M$37)</f>
        <v>35</v>
      </c>
    </row>
    <row r="73" spans="2:17" ht="13.95" customHeight="1" x14ac:dyDescent="0.2">
      <c r="B73" s="17"/>
      <c r="C73" s="18"/>
      <c r="D73" s="19"/>
      <c r="E73" s="20"/>
      <c r="F73" s="37"/>
      <c r="G73" s="119" t="s">
        <v>104</v>
      </c>
      <c r="H73" s="119"/>
      <c r="I73" s="15"/>
      <c r="J73" s="16"/>
      <c r="K73" s="38">
        <f>SUM(K$38:K$49)</f>
        <v>99</v>
      </c>
      <c r="L73" s="20">
        <f>SUM(L$38:L$49)</f>
        <v>51</v>
      </c>
      <c r="M73" s="39">
        <f>SUM(M$38:M$49)</f>
        <v>164</v>
      </c>
    </row>
    <row r="74" spans="2:17" ht="13.95" customHeight="1" x14ac:dyDescent="0.2">
      <c r="B74" s="17"/>
      <c r="C74" s="18"/>
      <c r="D74" s="19"/>
      <c r="E74" s="20"/>
      <c r="F74" s="37"/>
      <c r="G74" s="119" t="s">
        <v>48</v>
      </c>
      <c r="H74" s="119"/>
      <c r="I74" s="15"/>
      <c r="J74" s="16"/>
      <c r="K74" s="38">
        <f>SUM(K$24:K$24,K$58:K$58)</f>
        <v>0</v>
      </c>
      <c r="L74" s="20">
        <f>SUM(L$24:L$24,L$58:L$58)</f>
        <v>6</v>
      </c>
      <c r="M74" s="39">
        <f>SUM(M$24:M$24,M$58:M$58)</f>
        <v>0</v>
      </c>
    </row>
    <row r="75" spans="2:17" ht="13.95" customHeight="1" thickBot="1" x14ac:dyDescent="0.25">
      <c r="B75" s="21"/>
      <c r="C75" s="22"/>
      <c r="D75" s="23"/>
      <c r="E75" s="45"/>
      <c r="F75" s="10"/>
      <c r="G75" s="122" t="s">
        <v>45</v>
      </c>
      <c r="H75" s="122"/>
      <c r="I75" s="46"/>
      <c r="J75" s="47"/>
      <c r="K75" s="41">
        <f>SUM(K$50:K$57,K$59)</f>
        <v>27</v>
      </c>
      <c r="L75" s="45">
        <f>SUM(L$51:L$57,L$59)</f>
        <v>15</v>
      </c>
      <c r="M75" s="42">
        <f>SUM(M$50:M$57,M$59)</f>
        <v>10</v>
      </c>
    </row>
    <row r="76" spans="2:17" ht="18" customHeight="1" thickTop="1" x14ac:dyDescent="0.2">
      <c r="B76" s="123" t="s">
        <v>49</v>
      </c>
      <c r="C76" s="124"/>
      <c r="D76" s="125"/>
      <c r="E76" s="53"/>
      <c r="F76" s="113"/>
      <c r="G76" s="126" t="s">
        <v>50</v>
      </c>
      <c r="H76" s="126"/>
      <c r="I76" s="113"/>
      <c r="J76" s="114"/>
      <c r="K76" s="76" t="s">
        <v>51</v>
      </c>
      <c r="L76" s="84"/>
      <c r="M76" s="94"/>
    </row>
    <row r="77" spans="2:17" ht="18" customHeight="1" x14ac:dyDescent="0.2">
      <c r="B77" s="50"/>
      <c r="C77" s="51"/>
      <c r="D77" s="51"/>
      <c r="E77" s="48"/>
      <c r="F77" s="49"/>
      <c r="G77" s="31"/>
      <c r="H77" s="31"/>
      <c r="I77" s="49"/>
      <c r="J77" s="52"/>
      <c r="K77" s="77" t="s">
        <v>52</v>
      </c>
      <c r="L77" s="85"/>
      <c r="M77" s="88"/>
    </row>
    <row r="78" spans="2:17" ht="18" customHeight="1" x14ac:dyDescent="0.2">
      <c r="B78" s="17"/>
      <c r="C78" s="18"/>
      <c r="D78" s="18"/>
      <c r="E78" s="54"/>
      <c r="F78" s="7"/>
      <c r="G78" s="127" t="s">
        <v>53</v>
      </c>
      <c r="H78" s="127"/>
      <c r="I78" s="111"/>
      <c r="J78" s="115"/>
      <c r="K78" s="78" t="s">
        <v>54</v>
      </c>
      <c r="L78" s="86"/>
      <c r="M78" s="86"/>
    </row>
    <row r="79" spans="2:17" ht="18" customHeight="1" x14ac:dyDescent="0.2">
      <c r="B79" s="17"/>
      <c r="C79" s="18"/>
      <c r="D79" s="18"/>
      <c r="E79" s="55"/>
      <c r="F79" s="18"/>
      <c r="G79" s="56"/>
      <c r="H79" s="56"/>
      <c r="I79" s="51"/>
      <c r="J79" s="57"/>
      <c r="K79" s="79" t="s">
        <v>105</v>
      </c>
      <c r="L79" s="87"/>
      <c r="M79" s="87"/>
    </row>
    <row r="80" spans="2:17" ht="18" customHeight="1" x14ac:dyDescent="0.2">
      <c r="B80" s="17"/>
      <c r="C80" s="18"/>
      <c r="D80" s="18"/>
      <c r="E80" s="55"/>
      <c r="F80" s="18"/>
      <c r="G80" s="56"/>
      <c r="H80" s="56"/>
      <c r="I80" s="51"/>
      <c r="J80" s="57"/>
      <c r="K80" s="77" t="s">
        <v>78</v>
      </c>
      <c r="L80" s="85"/>
      <c r="M80" s="88"/>
    </row>
    <row r="81" spans="2:14" ht="18" customHeight="1" x14ac:dyDescent="0.2">
      <c r="B81" s="17"/>
      <c r="C81" s="18"/>
      <c r="D81" s="18"/>
      <c r="E81" s="54"/>
      <c r="F81" s="7"/>
      <c r="G81" s="127" t="s">
        <v>55</v>
      </c>
      <c r="H81" s="127"/>
      <c r="I81" s="111"/>
      <c r="J81" s="115"/>
      <c r="K81" s="78" t="s">
        <v>79</v>
      </c>
      <c r="L81" s="86"/>
      <c r="M81" s="86"/>
    </row>
    <row r="82" spans="2:14" ht="18" customHeight="1" x14ac:dyDescent="0.2">
      <c r="B82" s="17"/>
      <c r="C82" s="18"/>
      <c r="D82" s="18"/>
      <c r="E82" s="55"/>
      <c r="F82" s="18"/>
      <c r="G82" s="56"/>
      <c r="H82" s="56"/>
      <c r="I82" s="51"/>
      <c r="J82" s="57"/>
      <c r="K82" s="79" t="s">
        <v>106</v>
      </c>
      <c r="L82" s="87"/>
      <c r="M82" s="87"/>
    </row>
    <row r="83" spans="2:14" ht="18" customHeight="1" x14ac:dyDescent="0.2">
      <c r="B83" s="17"/>
      <c r="C83" s="18"/>
      <c r="D83" s="18"/>
      <c r="E83" s="55"/>
      <c r="F83" s="18"/>
      <c r="G83" s="56"/>
      <c r="H83" s="56"/>
      <c r="I83" s="51"/>
      <c r="J83" s="57"/>
      <c r="K83" s="79" t="s">
        <v>107</v>
      </c>
      <c r="L83" s="87"/>
      <c r="M83" s="87"/>
    </row>
    <row r="84" spans="2:14" ht="18" customHeight="1" x14ac:dyDescent="0.2">
      <c r="B84" s="17"/>
      <c r="C84" s="18"/>
      <c r="D84" s="18"/>
      <c r="E84" s="12"/>
      <c r="F84" s="13"/>
      <c r="G84" s="31"/>
      <c r="H84" s="31"/>
      <c r="I84" s="49"/>
      <c r="J84" s="52"/>
      <c r="K84" s="79" t="s">
        <v>106</v>
      </c>
      <c r="L84" s="88"/>
      <c r="M84" s="88"/>
    </row>
    <row r="85" spans="2:14" ht="18" customHeight="1" x14ac:dyDescent="0.2">
      <c r="B85" s="24"/>
      <c r="C85" s="13"/>
      <c r="D85" s="13"/>
      <c r="E85" s="20"/>
      <c r="F85" s="37"/>
      <c r="G85" s="119" t="s">
        <v>56</v>
      </c>
      <c r="H85" s="119"/>
      <c r="I85" s="15"/>
      <c r="J85" s="16"/>
      <c r="K85" s="70" t="s">
        <v>133</v>
      </c>
      <c r="L85" s="99"/>
      <c r="M85" s="89"/>
    </row>
    <row r="86" spans="2:14" ht="18" customHeight="1" x14ac:dyDescent="0.2">
      <c r="B86" s="120" t="s">
        <v>57</v>
      </c>
      <c r="C86" s="121"/>
      <c r="D86" s="121"/>
      <c r="E86" s="7"/>
      <c r="F86" s="7"/>
      <c r="G86" s="7"/>
      <c r="H86" s="7"/>
      <c r="I86" s="7"/>
      <c r="J86" s="7"/>
      <c r="K86" s="7"/>
      <c r="L86" s="7"/>
      <c r="M86" s="7"/>
      <c r="N86" s="17"/>
    </row>
    <row r="87" spans="2:14" ht="14.1" customHeight="1" x14ac:dyDescent="0.2">
      <c r="B87" s="58"/>
      <c r="C87" s="59" t="s">
        <v>58</v>
      </c>
      <c r="D87" s="60"/>
      <c r="E87" s="59"/>
      <c r="F87" s="59"/>
      <c r="G87" s="59"/>
      <c r="H87" s="59"/>
      <c r="I87" s="59"/>
      <c r="J87" s="59"/>
      <c r="K87" s="59"/>
      <c r="L87" s="59"/>
      <c r="M87" s="59"/>
      <c r="N87" s="61"/>
    </row>
    <row r="88" spans="2:14" ht="14.1" customHeight="1" x14ac:dyDescent="0.2">
      <c r="B88" s="58"/>
      <c r="C88" s="59" t="s">
        <v>59</v>
      </c>
      <c r="D88" s="60"/>
      <c r="E88" s="59"/>
      <c r="F88" s="59"/>
      <c r="G88" s="59"/>
      <c r="H88" s="59"/>
      <c r="I88" s="59"/>
      <c r="J88" s="59"/>
      <c r="K88" s="59"/>
      <c r="L88" s="59"/>
      <c r="M88" s="59"/>
      <c r="N88" s="61"/>
    </row>
    <row r="89" spans="2:14" ht="14.1" customHeight="1" x14ac:dyDescent="0.2">
      <c r="B89" s="58"/>
      <c r="C89" s="59" t="s">
        <v>60</v>
      </c>
      <c r="D89" s="60"/>
      <c r="E89" s="59"/>
      <c r="F89" s="59"/>
      <c r="G89" s="59"/>
      <c r="H89" s="59"/>
      <c r="I89" s="59"/>
      <c r="J89" s="59"/>
      <c r="K89" s="59"/>
      <c r="L89" s="59"/>
      <c r="M89" s="59"/>
      <c r="N89" s="61"/>
    </row>
    <row r="90" spans="2:14" ht="14.1" customHeight="1" x14ac:dyDescent="0.2">
      <c r="B90" s="58"/>
      <c r="C90" s="59" t="s">
        <v>86</v>
      </c>
      <c r="D90" s="60"/>
      <c r="E90" s="59"/>
      <c r="F90" s="59"/>
      <c r="G90" s="59"/>
      <c r="H90" s="59"/>
      <c r="I90" s="59"/>
      <c r="J90" s="59"/>
      <c r="K90" s="59"/>
      <c r="L90" s="59"/>
      <c r="M90" s="59"/>
      <c r="N90" s="61"/>
    </row>
    <row r="91" spans="2:14" ht="14.1" customHeight="1" x14ac:dyDescent="0.2">
      <c r="B91" s="58"/>
      <c r="C91" s="59" t="s">
        <v>108</v>
      </c>
      <c r="D91" s="60"/>
      <c r="E91" s="59"/>
      <c r="F91" s="59"/>
      <c r="G91" s="59"/>
      <c r="H91" s="59"/>
      <c r="I91" s="59"/>
      <c r="J91" s="59"/>
      <c r="K91" s="59"/>
      <c r="L91" s="59"/>
      <c r="M91" s="59"/>
      <c r="N91" s="61"/>
    </row>
    <row r="92" spans="2:14" ht="14.1" customHeight="1" x14ac:dyDescent="0.2">
      <c r="B92" s="61"/>
      <c r="C92" s="59" t="s">
        <v>85</v>
      </c>
      <c r="D92" s="59"/>
      <c r="E92" s="59"/>
      <c r="F92" s="59"/>
      <c r="G92" s="59"/>
      <c r="H92" s="59"/>
      <c r="I92" s="59"/>
      <c r="J92" s="59"/>
      <c r="K92" s="59"/>
      <c r="L92" s="59"/>
      <c r="M92" s="59"/>
      <c r="N92" s="61"/>
    </row>
    <row r="93" spans="2:14" ht="14.1" customHeight="1" x14ac:dyDescent="0.2">
      <c r="B93" s="61"/>
      <c r="C93" s="59" t="s">
        <v>84</v>
      </c>
      <c r="D93" s="59"/>
      <c r="E93" s="59"/>
      <c r="F93" s="59"/>
      <c r="G93" s="59"/>
      <c r="H93" s="59"/>
      <c r="I93" s="59"/>
      <c r="J93" s="59"/>
      <c r="K93" s="59"/>
      <c r="L93" s="59"/>
      <c r="M93" s="59"/>
      <c r="N93" s="61"/>
    </row>
    <row r="94" spans="2:14" ht="14.1" customHeight="1" x14ac:dyDescent="0.2">
      <c r="B94" s="61"/>
      <c r="C94" s="59" t="s">
        <v>81</v>
      </c>
      <c r="D94" s="59"/>
      <c r="E94" s="59"/>
      <c r="F94" s="59"/>
      <c r="G94" s="59"/>
      <c r="H94" s="59"/>
      <c r="I94" s="59"/>
      <c r="J94" s="59"/>
      <c r="K94" s="59"/>
      <c r="L94" s="59"/>
      <c r="M94" s="59"/>
      <c r="N94" s="61"/>
    </row>
    <row r="95" spans="2:14" ht="14.1" customHeight="1" x14ac:dyDescent="0.2">
      <c r="B95" s="61"/>
      <c r="C95" s="59" t="s">
        <v>82</v>
      </c>
      <c r="D95" s="59"/>
      <c r="E95" s="59"/>
      <c r="F95" s="59"/>
      <c r="G95" s="59"/>
      <c r="H95" s="59"/>
      <c r="I95" s="59"/>
      <c r="J95" s="59"/>
      <c r="K95" s="59"/>
      <c r="L95" s="59"/>
      <c r="M95" s="59"/>
      <c r="N95" s="61"/>
    </row>
    <row r="96" spans="2:14" ht="14.1" customHeight="1" x14ac:dyDescent="0.2">
      <c r="B96" s="61"/>
      <c r="C96" s="59" t="s">
        <v>109</v>
      </c>
      <c r="D96" s="59"/>
      <c r="E96" s="59"/>
      <c r="F96" s="59"/>
      <c r="G96" s="59"/>
      <c r="H96" s="59"/>
      <c r="I96" s="59"/>
      <c r="J96" s="59"/>
      <c r="K96" s="59"/>
      <c r="L96" s="59"/>
      <c r="M96" s="59"/>
      <c r="N96" s="61"/>
    </row>
    <row r="97" spans="2:14" ht="14.1" customHeight="1" x14ac:dyDescent="0.2">
      <c r="B97" s="61"/>
      <c r="C97" s="59" t="s">
        <v>87</v>
      </c>
      <c r="D97" s="59"/>
      <c r="E97" s="59"/>
      <c r="F97" s="59"/>
      <c r="G97" s="59"/>
      <c r="H97" s="59"/>
      <c r="I97" s="59"/>
      <c r="J97" s="59"/>
      <c r="K97" s="59"/>
      <c r="L97" s="59"/>
      <c r="M97" s="59"/>
      <c r="N97" s="61"/>
    </row>
    <row r="98" spans="2:14" ht="14.1" customHeight="1" x14ac:dyDescent="0.2">
      <c r="B98" s="61"/>
      <c r="C98" s="59" t="s">
        <v>88</v>
      </c>
      <c r="D98" s="59"/>
      <c r="E98" s="59"/>
      <c r="F98" s="59"/>
      <c r="G98" s="59"/>
      <c r="H98" s="59"/>
      <c r="I98" s="59"/>
      <c r="J98" s="59"/>
      <c r="K98" s="59"/>
      <c r="L98" s="59"/>
      <c r="M98" s="59"/>
      <c r="N98" s="61"/>
    </row>
    <row r="99" spans="2:14" ht="14.1" customHeight="1" x14ac:dyDescent="0.2">
      <c r="B99" s="61"/>
      <c r="C99" s="59" t="s">
        <v>89</v>
      </c>
      <c r="D99" s="59"/>
      <c r="E99" s="59"/>
      <c r="F99" s="59"/>
      <c r="G99" s="59"/>
      <c r="H99" s="59"/>
      <c r="I99" s="59"/>
      <c r="J99" s="59"/>
      <c r="K99" s="59"/>
      <c r="L99" s="59"/>
      <c r="M99" s="59"/>
      <c r="N99" s="61"/>
    </row>
    <row r="100" spans="2:14" ht="14.1" customHeight="1" x14ac:dyDescent="0.2">
      <c r="B100" s="61"/>
      <c r="C100" s="59" t="s">
        <v>90</v>
      </c>
      <c r="D100" s="59"/>
      <c r="E100" s="59"/>
      <c r="F100" s="59"/>
      <c r="G100" s="59"/>
      <c r="H100" s="59"/>
      <c r="I100" s="59"/>
      <c r="J100" s="59"/>
      <c r="K100" s="59"/>
      <c r="L100" s="59"/>
      <c r="M100" s="59"/>
      <c r="N100" s="61"/>
    </row>
    <row r="101" spans="2:14" ht="18" customHeight="1" x14ac:dyDescent="0.2">
      <c r="B101" s="61"/>
      <c r="C101" s="59" t="s">
        <v>110</v>
      </c>
      <c r="D101" s="59"/>
      <c r="E101" s="59"/>
      <c r="F101" s="59"/>
      <c r="G101" s="59"/>
      <c r="H101" s="59"/>
      <c r="I101" s="59"/>
      <c r="J101" s="59"/>
      <c r="K101" s="59"/>
      <c r="L101" s="59"/>
      <c r="M101" s="59"/>
      <c r="N101" s="61"/>
    </row>
    <row r="102" spans="2:14" x14ac:dyDescent="0.2">
      <c r="B102" s="61"/>
      <c r="C102" s="59" t="s">
        <v>111</v>
      </c>
      <c r="D102" s="59"/>
      <c r="E102" s="59"/>
      <c r="F102" s="59"/>
      <c r="G102" s="59"/>
      <c r="H102" s="59"/>
      <c r="I102" s="59"/>
      <c r="J102" s="59"/>
      <c r="K102" s="59"/>
      <c r="L102" s="59"/>
      <c r="M102" s="59"/>
      <c r="N102" s="61"/>
    </row>
    <row r="103" spans="2:14" x14ac:dyDescent="0.2">
      <c r="B103" s="61"/>
      <c r="C103" s="59" t="s">
        <v>91</v>
      </c>
      <c r="D103" s="59"/>
      <c r="E103" s="59"/>
      <c r="F103" s="59"/>
      <c r="G103" s="59"/>
      <c r="H103" s="59"/>
      <c r="I103" s="59"/>
      <c r="J103" s="59"/>
      <c r="K103" s="59"/>
      <c r="L103" s="59"/>
      <c r="M103" s="59"/>
      <c r="N103" s="61"/>
    </row>
    <row r="104" spans="2:14" ht="14.1" customHeight="1" x14ac:dyDescent="0.2">
      <c r="B104" s="61"/>
      <c r="C104" s="59" t="s">
        <v>83</v>
      </c>
      <c r="D104" s="59"/>
      <c r="E104" s="59"/>
      <c r="F104" s="59"/>
      <c r="G104" s="59"/>
      <c r="H104" s="59"/>
      <c r="I104" s="59"/>
      <c r="J104" s="59"/>
      <c r="K104" s="59"/>
      <c r="L104" s="59"/>
      <c r="M104" s="59"/>
      <c r="N104" s="61"/>
    </row>
    <row r="105" spans="2:14" x14ac:dyDescent="0.2">
      <c r="B105" s="96"/>
      <c r="C105" s="59" t="s">
        <v>92</v>
      </c>
      <c r="N105" s="96"/>
    </row>
    <row r="106" spans="2:14" x14ac:dyDescent="0.2">
      <c r="B106" s="61"/>
      <c r="C106" s="59" t="s">
        <v>69</v>
      </c>
      <c r="D106" s="59"/>
      <c r="E106" s="59"/>
      <c r="F106" s="59"/>
      <c r="G106" s="59"/>
      <c r="H106" s="59"/>
      <c r="I106" s="59"/>
      <c r="J106" s="59"/>
      <c r="K106" s="59"/>
      <c r="L106" s="59"/>
      <c r="M106" s="59"/>
      <c r="N106" s="61"/>
    </row>
    <row r="107" spans="2:14" x14ac:dyDescent="0.2">
      <c r="B107" s="61"/>
      <c r="C107" s="59" t="s">
        <v>61</v>
      </c>
      <c r="D107" s="59"/>
      <c r="E107" s="59"/>
      <c r="F107" s="59"/>
      <c r="G107" s="59"/>
      <c r="H107" s="59"/>
      <c r="I107" s="59"/>
      <c r="J107" s="59"/>
      <c r="K107" s="59"/>
      <c r="L107" s="59"/>
      <c r="M107" s="59"/>
      <c r="N107" s="61"/>
    </row>
    <row r="108" spans="2:14" x14ac:dyDescent="0.2">
      <c r="B108" s="96"/>
      <c r="C108" s="59" t="s">
        <v>93</v>
      </c>
      <c r="N108" s="96"/>
    </row>
    <row r="109" spans="2:14" x14ac:dyDescent="0.2">
      <c r="B109" s="96"/>
      <c r="C109" s="59" t="s">
        <v>120</v>
      </c>
      <c r="N109" s="96"/>
    </row>
    <row r="110" spans="2:14" ht="13.8" thickBot="1" x14ac:dyDescent="0.25">
      <c r="B110" s="97"/>
      <c r="C110" s="80" t="s">
        <v>94</v>
      </c>
      <c r="D110" s="98"/>
      <c r="E110" s="98"/>
      <c r="F110" s="98"/>
      <c r="G110" s="98"/>
      <c r="H110" s="98"/>
      <c r="I110" s="98"/>
      <c r="J110" s="98"/>
      <c r="K110" s="98"/>
      <c r="L110" s="98"/>
      <c r="M110" s="98"/>
      <c r="N110" s="96"/>
    </row>
  </sheetData>
  <mergeCells count="27">
    <mergeCell ref="G85:H85"/>
    <mergeCell ref="B86:D86"/>
    <mergeCell ref="G74:H74"/>
    <mergeCell ref="G75:H75"/>
    <mergeCell ref="B76:D76"/>
    <mergeCell ref="G76:H76"/>
    <mergeCell ref="G78:H78"/>
    <mergeCell ref="G81:H81"/>
    <mergeCell ref="G73:H73"/>
    <mergeCell ref="G10:H10"/>
    <mergeCell ref="C58:D58"/>
    <mergeCell ref="D64:G64"/>
    <mergeCell ref="D65:G65"/>
    <mergeCell ref="B66:I66"/>
    <mergeCell ref="B67:D67"/>
    <mergeCell ref="G67:H67"/>
    <mergeCell ref="G68:H68"/>
    <mergeCell ref="G69:H69"/>
    <mergeCell ref="G70:H70"/>
    <mergeCell ref="G71:H71"/>
    <mergeCell ref="G72:H72"/>
    <mergeCell ref="D9:F9"/>
    <mergeCell ref="D4:G4"/>
    <mergeCell ref="D5:G5"/>
    <mergeCell ref="D6:G6"/>
    <mergeCell ref="D7:F7"/>
    <mergeCell ref="D8:F8"/>
  </mergeCells>
  <phoneticPr fontId="23"/>
  <conditionalFormatting sqref="N11:N59">
    <cfRule type="expression" dxfId="6"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1:R85"/>
  <sheetViews>
    <sheetView view="pageBreakPreview" zoomScale="75" zoomScaleNormal="75" zoomScaleSheetLayoutView="75" workbookViewId="0">
      <pane ySplit="10" topLeftCell="A11" activePane="bottomLeft" state="frozen"/>
      <selection activeCell="H21" sqref="H21"/>
      <selection pane="bottomLeft" activeCell="M8" sqref="M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3" width="19.109375" customWidth="1"/>
  </cols>
  <sheetData>
    <row r="1" spans="2:18" ht="18" customHeight="1" x14ac:dyDescent="0.2"/>
    <row r="2" spans="2:18" ht="18" customHeight="1" x14ac:dyDescent="0.2">
      <c r="B2" s="18" t="s">
        <v>75</v>
      </c>
    </row>
    <row r="3" spans="2:18" ht="9" customHeight="1" thickBot="1" x14ac:dyDescent="0.25"/>
    <row r="4" spans="2:18" ht="18" customHeight="1" x14ac:dyDescent="0.2">
      <c r="B4" s="1"/>
      <c r="C4" s="2"/>
      <c r="D4" s="131" t="s">
        <v>1</v>
      </c>
      <c r="E4" s="131"/>
      <c r="F4" s="131"/>
      <c r="G4" s="131"/>
      <c r="H4" s="2"/>
      <c r="I4" s="2"/>
      <c r="J4" s="3"/>
      <c r="K4" s="71" t="s">
        <v>74</v>
      </c>
      <c r="L4" s="81" t="s">
        <v>72</v>
      </c>
      <c r="M4" s="90" t="s">
        <v>73</v>
      </c>
    </row>
    <row r="5" spans="2:18" ht="18" customHeight="1" x14ac:dyDescent="0.2">
      <c r="B5" s="4"/>
      <c r="C5" s="37"/>
      <c r="D5" s="119" t="s">
        <v>2</v>
      </c>
      <c r="E5" s="119"/>
      <c r="F5" s="119"/>
      <c r="G5" s="119"/>
      <c r="H5" s="37"/>
      <c r="I5" s="37"/>
      <c r="J5" s="5"/>
      <c r="K5" s="110" t="s">
        <v>319</v>
      </c>
      <c r="L5" s="105" t="str">
        <f>K5</f>
        <v>2022.12.21</v>
      </c>
      <c r="M5" s="106" t="str">
        <f>K5</f>
        <v>2022.12.21</v>
      </c>
    </row>
    <row r="6" spans="2:18" ht="18" customHeight="1" x14ac:dyDescent="0.2">
      <c r="B6" s="4"/>
      <c r="C6" s="37"/>
      <c r="D6" s="119" t="s">
        <v>3</v>
      </c>
      <c r="E6" s="119"/>
      <c r="F6" s="119"/>
      <c r="G6" s="119"/>
      <c r="H6" s="37"/>
      <c r="I6" s="37"/>
      <c r="J6" s="5"/>
      <c r="K6" s="100">
        <v>0.46111111111111108</v>
      </c>
      <c r="L6" s="101">
        <v>0.43055555555555558</v>
      </c>
      <c r="M6" s="102">
        <v>0.48749999999999999</v>
      </c>
    </row>
    <row r="7" spans="2:18" ht="18" customHeight="1" x14ac:dyDescent="0.2">
      <c r="B7" s="4"/>
      <c r="C7" s="37"/>
      <c r="D7" s="119" t="s">
        <v>4</v>
      </c>
      <c r="E7" s="135"/>
      <c r="F7" s="135"/>
      <c r="G7" s="25" t="s">
        <v>5</v>
      </c>
      <c r="H7" s="37"/>
      <c r="I7" s="37"/>
      <c r="J7" s="5"/>
      <c r="K7" s="103" t="s">
        <v>323</v>
      </c>
      <c r="L7" s="103" t="s">
        <v>324</v>
      </c>
      <c r="M7" s="104" t="s">
        <v>324</v>
      </c>
    </row>
    <row r="8" spans="2:18" ht="18" customHeight="1" x14ac:dyDescent="0.2">
      <c r="B8" s="6"/>
      <c r="C8" s="7"/>
      <c r="D8" s="119" t="s">
        <v>6</v>
      </c>
      <c r="E8" s="119"/>
      <c r="F8" s="119"/>
      <c r="G8" s="25" t="s">
        <v>5</v>
      </c>
      <c r="H8" s="7"/>
      <c r="I8" s="7"/>
      <c r="J8" s="8"/>
      <c r="K8" s="72">
        <v>0.5</v>
      </c>
      <c r="L8" s="82">
        <v>0.5</v>
      </c>
      <c r="M8" s="91">
        <v>0.5</v>
      </c>
    </row>
    <row r="9" spans="2:18" ht="18" customHeight="1" thickBot="1" x14ac:dyDescent="0.25">
      <c r="B9" s="9"/>
      <c r="C9" s="10"/>
      <c r="D9" s="122" t="s">
        <v>7</v>
      </c>
      <c r="E9" s="122"/>
      <c r="F9" s="122"/>
      <c r="G9" s="26" t="s">
        <v>8</v>
      </c>
      <c r="H9" s="10"/>
      <c r="I9" s="10"/>
      <c r="J9" s="11"/>
      <c r="K9" s="73">
        <v>100</v>
      </c>
      <c r="L9" s="83">
        <v>100</v>
      </c>
      <c r="M9" s="92">
        <v>100</v>
      </c>
      <c r="P9" s="51" t="s">
        <v>76</v>
      </c>
      <c r="Q9" s="51" t="s">
        <v>71</v>
      </c>
      <c r="R9" s="51" t="s">
        <v>77</v>
      </c>
    </row>
    <row r="10" spans="2:18" ht="18" customHeight="1" thickTop="1" x14ac:dyDescent="0.2">
      <c r="B10" s="27" t="s">
        <v>9</v>
      </c>
      <c r="C10" s="28" t="s">
        <v>10</v>
      </c>
      <c r="D10" s="28" t="s">
        <v>11</v>
      </c>
      <c r="E10" s="12"/>
      <c r="F10" s="13"/>
      <c r="G10" s="128" t="s">
        <v>12</v>
      </c>
      <c r="H10" s="128"/>
      <c r="I10" s="13"/>
      <c r="J10" s="14"/>
      <c r="K10" s="74"/>
      <c r="L10" s="12"/>
      <c r="M10" s="93"/>
    </row>
    <row r="11" spans="2:18" ht="13.5" customHeight="1" x14ac:dyDescent="0.2">
      <c r="B11" s="30">
        <v>1</v>
      </c>
      <c r="C11" s="32" t="s">
        <v>62</v>
      </c>
      <c r="D11" s="32" t="s">
        <v>13</v>
      </c>
      <c r="E11" s="37"/>
      <c r="F11" s="37" t="s">
        <v>95</v>
      </c>
      <c r="G11" s="37"/>
      <c r="H11" s="37"/>
      <c r="I11" s="37"/>
      <c r="J11" s="37"/>
      <c r="K11" s="62"/>
      <c r="L11" s="62" t="s">
        <v>320</v>
      </c>
      <c r="M11" s="63"/>
      <c r="O11" t="s">
        <v>14</v>
      </c>
      <c r="P11">
        <f t="shared" ref="P11:R12" si="0">IF(K11="＋",0,IF(K11="(＋)",0,ABS(K11)))</f>
        <v>0</v>
      </c>
      <c r="Q11">
        <f t="shared" si="0"/>
        <v>1</v>
      </c>
      <c r="R11">
        <f t="shared" si="0"/>
        <v>0</v>
      </c>
    </row>
    <row r="12" spans="2:18" ht="13.95" customHeight="1" x14ac:dyDescent="0.2">
      <c r="B12" s="30">
        <f>B11+1</f>
        <v>2</v>
      </c>
      <c r="C12" s="35"/>
      <c r="D12" s="33"/>
      <c r="E12" s="37"/>
      <c r="F12" s="37" t="s">
        <v>218</v>
      </c>
      <c r="G12" s="37"/>
      <c r="H12" s="37"/>
      <c r="I12" s="37"/>
      <c r="J12" s="37"/>
      <c r="K12" s="62"/>
      <c r="L12" s="62"/>
      <c r="M12" s="63" t="s">
        <v>123</v>
      </c>
      <c r="O12" t="s">
        <v>14</v>
      </c>
      <c r="P12">
        <f t="shared" si="0"/>
        <v>0</v>
      </c>
      <c r="Q12">
        <f t="shared" si="0"/>
        <v>0</v>
      </c>
      <c r="R12">
        <f t="shared" si="0"/>
        <v>0</v>
      </c>
    </row>
    <row r="13" spans="2:18" ht="13.5" customHeight="1" x14ac:dyDescent="0.2">
      <c r="B13" s="30">
        <f t="shared" ref="B13:B40" si="1">B12+1</f>
        <v>3</v>
      </c>
      <c r="C13" s="32" t="s">
        <v>21</v>
      </c>
      <c r="D13" s="32" t="s">
        <v>22</v>
      </c>
      <c r="E13" s="37"/>
      <c r="F13" s="37" t="s">
        <v>96</v>
      </c>
      <c r="G13" s="37"/>
      <c r="H13" s="37"/>
      <c r="I13" s="37"/>
      <c r="J13" s="37"/>
      <c r="K13" s="64">
        <v>6</v>
      </c>
      <c r="L13" s="69">
        <v>68</v>
      </c>
      <c r="M13" s="65">
        <v>210</v>
      </c>
    </row>
    <row r="14" spans="2:18" ht="13.95" customHeight="1" x14ac:dyDescent="0.2">
      <c r="B14" s="30">
        <f t="shared" si="1"/>
        <v>4</v>
      </c>
      <c r="C14" s="32" t="s">
        <v>23</v>
      </c>
      <c r="D14" s="32" t="s">
        <v>24</v>
      </c>
      <c r="E14" s="37"/>
      <c r="F14" s="37" t="s">
        <v>312</v>
      </c>
      <c r="G14" s="37"/>
      <c r="H14" s="37"/>
      <c r="I14" s="37"/>
      <c r="J14" s="37"/>
      <c r="K14" s="64"/>
      <c r="L14" s="64"/>
      <c r="M14" s="65">
        <v>1</v>
      </c>
    </row>
    <row r="15" spans="2:18" ht="13.95" customHeight="1" x14ac:dyDescent="0.2">
      <c r="B15" s="30">
        <f t="shared" si="1"/>
        <v>5</v>
      </c>
      <c r="C15" s="32" t="s">
        <v>63</v>
      </c>
      <c r="D15" s="32" t="s">
        <v>15</v>
      </c>
      <c r="E15" s="37"/>
      <c r="F15" s="37" t="s">
        <v>321</v>
      </c>
      <c r="G15" s="37"/>
      <c r="H15" s="37"/>
      <c r="I15" s="37"/>
      <c r="J15" s="37"/>
      <c r="K15" s="64"/>
      <c r="L15" s="64"/>
      <c r="M15" s="65">
        <v>1</v>
      </c>
    </row>
    <row r="16" spans="2:18" ht="13.95" customHeight="1" x14ac:dyDescent="0.2">
      <c r="B16" s="30">
        <f t="shared" si="1"/>
        <v>6</v>
      </c>
      <c r="C16" s="33"/>
      <c r="D16" s="33"/>
      <c r="E16" s="37"/>
      <c r="F16" s="37" t="s">
        <v>145</v>
      </c>
      <c r="G16" s="37"/>
      <c r="H16" s="37"/>
      <c r="I16" s="37"/>
      <c r="J16" s="37"/>
      <c r="K16" s="64"/>
      <c r="L16" s="64"/>
      <c r="M16" s="65">
        <v>19</v>
      </c>
    </row>
    <row r="17" spans="2:17" ht="13.95" customHeight="1" x14ac:dyDescent="0.2">
      <c r="B17" s="30">
        <f t="shared" si="1"/>
        <v>7</v>
      </c>
      <c r="C17" s="33"/>
      <c r="D17" s="32" t="s">
        <v>16</v>
      </c>
      <c r="E17" s="37"/>
      <c r="F17" s="37" t="s">
        <v>149</v>
      </c>
      <c r="G17" s="37"/>
      <c r="H17" s="37"/>
      <c r="I17" s="37"/>
      <c r="J17" s="37"/>
      <c r="K17" s="64">
        <v>62</v>
      </c>
      <c r="L17" s="69">
        <v>32</v>
      </c>
      <c r="M17" s="65">
        <v>3</v>
      </c>
    </row>
    <row r="18" spans="2:17" ht="13.5" customHeight="1" x14ac:dyDescent="0.2">
      <c r="B18" s="30">
        <f t="shared" si="1"/>
        <v>8</v>
      </c>
      <c r="C18" s="33"/>
      <c r="D18" s="33"/>
      <c r="E18" s="37"/>
      <c r="F18" s="37" t="s">
        <v>99</v>
      </c>
      <c r="G18" s="37"/>
      <c r="H18" s="37"/>
      <c r="I18" s="37"/>
      <c r="J18" s="37"/>
      <c r="K18" s="64">
        <v>94</v>
      </c>
      <c r="L18" s="64">
        <v>38</v>
      </c>
      <c r="M18" s="65">
        <v>8</v>
      </c>
    </row>
    <row r="19" spans="2:17" ht="13.95" customHeight="1" x14ac:dyDescent="0.2">
      <c r="B19" s="30">
        <f t="shared" si="1"/>
        <v>9</v>
      </c>
      <c r="C19" s="33"/>
      <c r="D19" s="33"/>
      <c r="E19" s="37"/>
      <c r="F19" s="37" t="s">
        <v>150</v>
      </c>
      <c r="G19" s="37"/>
      <c r="H19" s="37"/>
      <c r="I19" s="37"/>
      <c r="J19" s="37"/>
      <c r="K19" s="64" t="s">
        <v>124</v>
      </c>
      <c r="L19" s="64"/>
      <c r="M19" s="65"/>
    </row>
    <row r="20" spans="2:17" ht="13.95" customHeight="1" x14ac:dyDescent="0.2">
      <c r="B20" s="30">
        <f t="shared" si="1"/>
        <v>10</v>
      </c>
      <c r="C20" s="33"/>
      <c r="D20" s="33"/>
      <c r="E20" s="37"/>
      <c r="F20" s="37" t="s">
        <v>64</v>
      </c>
      <c r="G20" s="37"/>
      <c r="H20" s="37"/>
      <c r="I20" s="37"/>
      <c r="J20" s="37"/>
      <c r="K20" s="64" t="s">
        <v>124</v>
      </c>
      <c r="L20" s="69"/>
      <c r="M20" s="65"/>
    </row>
    <row r="21" spans="2:17" ht="13.5" customHeight="1" x14ac:dyDescent="0.2">
      <c r="B21" s="30">
        <f t="shared" si="1"/>
        <v>11</v>
      </c>
      <c r="C21" s="33"/>
      <c r="D21" s="33"/>
      <c r="E21" s="37"/>
      <c r="F21" s="37" t="s">
        <v>18</v>
      </c>
      <c r="G21" s="37"/>
      <c r="H21" s="37"/>
      <c r="I21" s="37"/>
      <c r="J21" s="37"/>
      <c r="K21" s="64">
        <v>30</v>
      </c>
      <c r="L21" s="69">
        <v>13</v>
      </c>
      <c r="M21" s="65">
        <v>8</v>
      </c>
    </row>
    <row r="22" spans="2:17" ht="13.95" customHeight="1" x14ac:dyDescent="0.2">
      <c r="B22" s="30">
        <f t="shared" si="1"/>
        <v>12</v>
      </c>
      <c r="C22" s="33"/>
      <c r="D22" s="33"/>
      <c r="E22" s="37"/>
      <c r="F22" s="37" t="s">
        <v>19</v>
      </c>
      <c r="G22" s="37"/>
      <c r="H22" s="37"/>
      <c r="I22" s="37"/>
      <c r="J22" s="37"/>
      <c r="K22" s="64">
        <v>12</v>
      </c>
      <c r="L22" s="64">
        <v>8</v>
      </c>
      <c r="M22" s="65">
        <v>18</v>
      </c>
    </row>
    <row r="23" spans="2:17" ht="13.95" customHeight="1" x14ac:dyDescent="0.2">
      <c r="B23" s="30">
        <f t="shared" si="1"/>
        <v>13</v>
      </c>
      <c r="C23" s="32" t="s">
        <v>68</v>
      </c>
      <c r="D23" s="32" t="s">
        <v>65</v>
      </c>
      <c r="E23" s="37"/>
      <c r="F23" s="37" t="s">
        <v>121</v>
      </c>
      <c r="G23" s="37"/>
      <c r="H23" s="37"/>
      <c r="I23" s="37"/>
      <c r="J23" s="37"/>
      <c r="K23" s="64">
        <v>2</v>
      </c>
      <c r="L23" s="64">
        <v>19</v>
      </c>
      <c r="M23" s="65">
        <v>11</v>
      </c>
      <c r="O23">
        <f>COUNTA(K23:K23)</f>
        <v>1</v>
      </c>
      <c r="P23">
        <f>COUNTA(L23:L23)</f>
        <v>1</v>
      </c>
      <c r="Q23">
        <f>COUNTA(M23:M23)</f>
        <v>1</v>
      </c>
    </row>
    <row r="24" spans="2:17" ht="13.5" customHeight="1" x14ac:dyDescent="0.2">
      <c r="B24" s="30">
        <f t="shared" si="1"/>
        <v>14</v>
      </c>
      <c r="C24" s="32" t="s">
        <v>66</v>
      </c>
      <c r="D24" s="32" t="s">
        <v>25</v>
      </c>
      <c r="E24" s="37"/>
      <c r="F24" s="37" t="s">
        <v>152</v>
      </c>
      <c r="G24" s="37"/>
      <c r="H24" s="37"/>
      <c r="I24" s="37"/>
      <c r="J24" s="37"/>
      <c r="K24" s="64"/>
      <c r="L24" s="69" t="s">
        <v>124</v>
      </c>
      <c r="M24" s="65"/>
    </row>
    <row r="25" spans="2:17" ht="13.95" customHeight="1" x14ac:dyDescent="0.2">
      <c r="B25" s="30">
        <f t="shared" si="1"/>
        <v>15</v>
      </c>
      <c r="C25" s="33"/>
      <c r="D25" s="33"/>
      <c r="E25" s="37"/>
      <c r="F25" s="37" t="s">
        <v>80</v>
      </c>
      <c r="G25" s="37"/>
      <c r="H25" s="37"/>
      <c r="I25" s="37"/>
      <c r="J25" s="37"/>
      <c r="K25" s="64">
        <v>4</v>
      </c>
      <c r="L25" s="69">
        <v>9</v>
      </c>
      <c r="M25" s="65">
        <v>14</v>
      </c>
    </row>
    <row r="26" spans="2:17" ht="13.95" customHeight="1" x14ac:dyDescent="0.2">
      <c r="B26" s="30">
        <f t="shared" si="1"/>
        <v>16</v>
      </c>
      <c r="C26" s="33"/>
      <c r="D26" s="33"/>
      <c r="E26" s="37"/>
      <c r="F26" s="37" t="s">
        <v>188</v>
      </c>
      <c r="G26" s="37"/>
      <c r="H26" s="37"/>
      <c r="I26" s="37"/>
      <c r="J26" s="37"/>
      <c r="K26" s="64"/>
      <c r="L26" s="69">
        <v>4</v>
      </c>
      <c r="M26" s="65"/>
    </row>
    <row r="27" spans="2:17" ht="13.5" customHeight="1" x14ac:dyDescent="0.2">
      <c r="B27" s="30">
        <f t="shared" si="1"/>
        <v>17</v>
      </c>
      <c r="C27" s="33"/>
      <c r="D27" s="33"/>
      <c r="E27" s="37"/>
      <c r="F27" s="37" t="s">
        <v>190</v>
      </c>
      <c r="G27" s="37"/>
      <c r="H27" s="37"/>
      <c r="I27" s="37"/>
      <c r="J27" s="37"/>
      <c r="K27" s="69" t="s">
        <v>124</v>
      </c>
      <c r="L27" s="64">
        <v>4</v>
      </c>
      <c r="M27" s="65"/>
    </row>
    <row r="28" spans="2:17" ht="13.95" customHeight="1" x14ac:dyDescent="0.2">
      <c r="B28" s="30">
        <f t="shared" si="1"/>
        <v>18</v>
      </c>
      <c r="C28" s="33"/>
      <c r="D28" s="33"/>
      <c r="E28" s="37"/>
      <c r="F28" s="37" t="s">
        <v>314</v>
      </c>
      <c r="G28" s="37"/>
      <c r="H28" s="37"/>
      <c r="I28" s="37"/>
      <c r="J28" s="37"/>
      <c r="K28" s="64">
        <v>48</v>
      </c>
      <c r="L28" s="69"/>
      <c r="M28" s="65"/>
    </row>
    <row r="29" spans="2:17" ht="13.95" customHeight="1" x14ac:dyDescent="0.2">
      <c r="B29" s="30">
        <f t="shared" si="1"/>
        <v>19</v>
      </c>
      <c r="C29" s="33"/>
      <c r="D29" s="33"/>
      <c r="E29" s="37"/>
      <c r="F29" s="37" t="s">
        <v>128</v>
      </c>
      <c r="G29" s="37"/>
      <c r="H29" s="37"/>
      <c r="I29" s="37"/>
      <c r="J29" s="37"/>
      <c r="K29" s="64">
        <v>2</v>
      </c>
      <c r="L29" s="69"/>
      <c r="M29" s="65">
        <v>1</v>
      </c>
    </row>
    <row r="30" spans="2:17" ht="13.95" customHeight="1" x14ac:dyDescent="0.2">
      <c r="B30" s="30">
        <f t="shared" si="1"/>
        <v>20</v>
      </c>
      <c r="C30" s="33"/>
      <c r="D30" s="33"/>
      <c r="E30" s="37"/>
      <c r="F30" s="37" t="s">
        <v>193</v>
      </c>
      <c r="G30" s="37"/>
      <c r="H30" s="37"/>
      <c r="I30" s="37"/>
      <c r="J30" s="37"/>
      <c r="K30" s="64"/>
      <c r="L30" s="69" t="s">
        <v>124</v>
      </c>
      <c r="M30" s="65"/>
    </row>
    <row r="31" spans="2:17" ht="13.95" customHeight="1" x14ac:dyDescent="0.2">
      <c r="B31" s="30">
        <f t="shared" si="1"/>
        <v>21</v>
      </c>
      <c r="C31" s="33"/>
      <c r="D31" s="33"/>
      <c r="E31" s="37"/>
      <c r="F31" s="37" t="s">
        <v>115</v>
      </c>
      <c r="G31" s="37"/>
      <c r="H31" s="37"/>
      <c r="I31" s="37"/>
      <c r="J31" s="37"/>
      <c r="K31" s="64">
        <v>4</v>
      </c>
      <c r="L31" s="69">
        <v>14</v>
      </c>
      <c r="M31" s="65">
        <v>4</v>
      </c>
    </row>
    <row r="32" spans="2:17" ht="13.5" customHeight="1" x14ac:dyDescent="0.2">
      <c r="B32" s="30">
        <f t="shared" si="1"/>
        <v>22</v>
      </c>
      <c r="C32" s="33"/>
      <c r="D32" s="33"/>
      <c r="E32" s="37"/>
      <c r="F32" s="37" t="s">
        <v>195</v>
      </c>
      <c r="G32" s="37"/>
      <c r="H32" s="37"/>
      <c r="I32" s="37"/>
      <c r="J32" s="37"/>
      <c r="K32" s="64" t="s">
        <v>124</v>
      </c>
      <c r="L32" s="69">
        <v>1</v>
      </c>
      <c r="M32" s="65"/>
    </row>
    <row r="33" spans="2:17" ht="13.95" customHeight="1" x14ac:dyDescent="0.2">
      <c r="B33" s="30">
        <f t="shared" si="1"/>
        <v>23</v>
      </c>
      <c r="C33" s="33"/>
      <c r="D33" s="33"/>
      <c r="E33" s="37"/>
      <c r="F33" s="37" t="s">
        <v>27</v>
      </c>
      <c r="G33" s="37"/>
      <c r="H33" s="37"/>
      <c r="I33" s="37"/>
      <c r="J33" s="37"/>
      <c r="K33" s="64">
        <v>20</v>
      </c>
      <c r="L33" s="69">
        <v>29</v>
      </c>
      <c r="M33" s="65">
        <v>55</v>
      </c>
    </row>
    <row r="34" spans="2:17" ht="13.5" customHeight="1" x14ac:dyDescent="0.2">
      <c r="B34" s="30">
        <f t="shared" si="1"/>
        <v>24</v>
      </c>
      <c r="C34" s="32" t="s">
        <v>31</v>
      </c>
      <c r="D34" s="32" t="s">
        <v>32</v>
      </c>
      <c r="E34" s="37"/>
      <c r="F34" s="37" t="s">
        <v>131</v>
      </c>
      <c r="G34" s="37"/>
      <c r="H34" s="37"/>
      <c r="I34" s="37"/>
      <c r="J34" s="37"/>
      <c r="K34" s="64" t="s">
        <v>124</v>
      </c>
      <c r="L34" s="69" t="s">
        <v>124</v>
      </c>
      <c r="M34" s="65" t="s">
        <v>124</v>
      </c>
    </row>
    <row r="35" spans="2:17" ht="13.95" customHeight="1" x14ac:dyDescent="0.2">
      <c r="B35" s="30">
        <f t="shared" si="1"/>
        <v>25</v>
      </c>
      <c r="C35" s="32" t="s">
        <v>33</v>
      </c>
      <c r="D35" s="32" t="s">
        <v>35</v>
      </c>
      <c r="E35" s="37"/>
      <c r="F35" s="37" t="s">
        <v>113</v>
      </c>
      <c r="G35" s="37"/>
      <c r="H35" s="37"/>
      <c r="I35" s="37"/>
      <c r="J35" s="37"/>
      <c r="K35" s="64"/>
      <c r="L35" s="69"/>
      <c r="M35" s="65">
        <v>3</v>
      </c>
    </row>
    <row r="36" spans="2:17" ht="13.95" customHeight="1" x14ac:dyDescent="0.2">
      <c r="B36" s="30">
        <f t="shared" si="1"/>
        <v>26</v>
      </c>
      <c r="C36" s="33"/>
      <c r="D36" s="33"/>
      <c r="E36" s="37"/>
      <c r="F36" s="37" t="s">
        <v>36</v>
      </c>
      <c r="G36" s="37"/>
      <c r="H36" s="37"/>
      <c r="I36" s="37"/>
      <c r="J36" s="37"/>
      <c r="K36" s="64" t="s">
        <v>124</v>
      </c>
      <c r="L36" s="69"/>
      <c r="M36" s="65">
        <v>3</v>
      </c>
    </row>
    <row r="37" spans="2:17" ht="13.95" customHeight="1" x14ac:dyDescent="0.2">
      <c r="B37" s="30">
        <f t="shared" si="1"/>
        <v>27</v>
      </c>
      <c r="C37" s="34"/>
      <c r="D37" s="40" t="s">
        <v>37</v>
      </c>
      <c r="E37" s="37"/>
      <c r="F37" s="37" t="s">
        <v>38</v>
      </c>
      <c r="G37" s="37"/>
      <c r="H37" s="37"/>
      <c r="I37" s="37"/>
      <c r="J37" s="37"/>
      <c r="K37" s="64">
        <v>2</v>
      </c>
      <c r="L37" s="64"/>
      <c r="M37" s="65">
        <v>2</v>
      </c>
    </row>
    <row r="38" spans="2:17" ht="13.95" customHeight="1" x14ac:dyDescent="0.2">
      <c r="B38" s="30">
        <f t="shared" si="1"/>
        <v>28</v>
      </c>
      <c r="C38" s="32" t="s">
        <v>0</v>
      </c>
      <c r="D38" s="40" t="s">
        <v>39</v>
      </c>
      <c r="E38" s="37"/>
      <c r="F38" s="37" t="s">
        <v>40</v>
      </c>
      <c r="G38" s="37"/>
      <c r="H38" s="37"/>
      <c r="I38" s="37"/>
      <c r="J38" s="37"/>
      <c r="K38" s="64"/>
      <c r="L38" s="64" t="s">
        <v>124</v>
      </c>
      <c r="M38" s="65" t="s">
        <v>124</v>
      </c>
      <c r="O38">
        <f>COUNTA(K34:K38)</f>
        <v>3</v>
      </c>
      <c r="P38">
        <f>COUNTA(L34:L38)</f>
        <v>2</v>
      </c>
      <c r="Q38">
        <f>COUNTA(M34:M38)</f>
        <v>5</v>
      </c>
    </row>
    <row r="39" spans="2:17" ht="13.95" customHeight="1" x14ac:dyDescent="0.2">
      <c r="B39" s="30">
        <f t="shared" si="1"/>
        <v>29</v>
      </c>
      <c r="C39" s="129" t="s">
        <v>41</v>
      </c>
      <c r="D39" s="130"/>
      <c r="E39" s="37"/>
      <c r="F39" s="37" t="s">
        <v>43</v>
      </c>
      <c r="G39" s="37"/>
      <c r="H39" s="37"/>
      <c r="I39" s="37"/>
      <c r="J39" s="37"/>
      <c r="K39" s="64"/>
      <c r="L39" s="69"/>
      <c r="M39" s="65" t="s">
        <v>124</v>
      </c>
    </row>
    <row r="40" spans="2:17" ht="13.5" customHeight="1" thickBot="1" x14ac:dyDescent="0.25">
      <c r="B40" s="30">
        <f t="shared" si="1"/>
        <v>30</v>
      </c>
      <c r="C40" s="35"/>
      <c r="D40" s="36"/>
      <c r="E40" s="37"/>
      <c r="F40" s="37" t="s">
        <v>44</v>
      </c>
      <c r="G40" s="37"/>
      <c r="H40" s="37"/>
      <c r="I40" s="37"/>
      <c r="J40" s="37"/>
      <c r="K40" s="64">
        <v>10</v>
      </c>
      <c r="L40" s="69"/>
      <c r="M40" s="65"/>
    </row>
    <row r="41" spans="2:17" ht="19.95" customHeight="1" thickTop="1" x14ac:dyDescent="0.2">
      <c r="B41" s="132" t="s">
        <v>46</v>
      </c>
      <c r="C41" s="133"/>
      <c r="D41" s="133"/>
      <c r="E41" s="133"/>
      <c r="F41" s="133"/>
      <c r="G41" s="133"/>
      <c r="H41" s="133"/>
      <c r="I41" s="133"/>
      <c r="J41" s="29"/>
      <c r="K41" s="75">
        <f>SUM(K42:K50)</f>
        <v>296</v>
      </c>
      <c r="L41" s="75">
        <f>SUM(L42:L50)</f>
        <v>240</v>
      </c>
      <c r="M41" s="93">
        <f>SUM(M42:M50)</f>
        <v>361</v>
      </c>
    </row>
    <row r="42" spans="2:17" ht="13.95" customHeight="1" x14ac:dyDescent="0.2">
      <c r="B42" s="120" t="s">
        <v>47</v>
      </c>
      <c r="C42" s="121"/>
      <c r="D42" s="134"/>
      <c r="E42" s="43"/>
      <c r="F42" s="15"/>
      <c r="G42" s="119" t="s">
        <v>13</v>
      </c>
      <c r="H42" s="119"/>
      <c r="I42" s="15"/>
      <c r="J42" s="16"/>
      <c r="K42" s="38">
        <f>SUM(P$11:P$12)</f>
        <v>0</v>
      </c>
      <c r="L42" s="20">
        <f>SUM(Q$11:Q$12)</f>
        <v>1</v>
      </c>
      <c r="M42" s="39">
        <f>SUM(R$11:R$12)</f>
        <v>0</v>
      </c>
    </row>
    <row r="43" spans="2:17" ht="13.95" customHeight="1" x14ac:dyDescent="0.2">
      <c r="B43" s="17"/>
      <c r="C43" s="18"/>
      <c r="D43" s="19"/>
      <c r="E43" s="20"/>
      <c r="F43" s="37"/>
      <c r="G43" s="119" t="s">
        <v>67</v>
      </c>
      <c r="H43" s="119"/>
      <c r="I43" s="112"/>
      <c r="J43" s="44"/>
      <c r="K43" s="38">
        <f>SUM(K$13)</f>
        <v>6</v>
      </c>
      <c r="L43" s="20">
        <f>SUM(L$13)</f>
        <v>68</v>
      </c>
      <c r="M43" s="39">
        <f>SUM(M$13)</f>
        <v>210</v>
      </c>
      <c r="O43">
        <f>COUNTA(K$11:K$40)</f>
        <v>19</v>
      </c>
      <c r="P43">
        <f>COUNTA(L$11:L$40)</f>
        <v>17</v>
      </c>
      <c r="Q43">
        <f>COUNTA(M$11:M$40)</f>
        <v>20</v>
      </c>
    </row>
    <row r="44" spans="2:17" ht="13.95" customHeight="1" x14ac:dyDescent="0.2">
      <c r="B44" s="17"/>
      <c r="C44" s="18"/>
      <c r="D44" s="19"/>
      <c r="E44" s="20"/>
      <c r="F44" s="37"/>
      <c r="G44" s="119" t="s">
        <v>24</v>
      </c>
      <c r="H44" s="119"/>
      <c r="I44" s="15"/>
      <c r="J44" s="16"/>
      <c r="K44" s="38">
        <f>SUM(K$14:K$14)</f>
        <v>0</v>
      </c>
      <c r="L44" s="20">
        <f>SUM(L$14:L$14)</f>
        <v>0</v>
      </c>
      <c r="M44" s="39">
        <f>SUM(M$14:M$14)</f>
        <v>1</v>
      </c>
      <c r="O44" s="95">
        <f>SUM(K$13:K$40,P$11:P$12)</f>
        <v>296</v>
      </c>
      <c r="P44" s="95">
        <f>SUM(L$13:L$40,Q$11:Q$12)</f>
        <v>240</v>
      </c>
      <c r="Q44" s="95">
        <f>SUM(M$13:M$40,R$11:R$12)</f>
        <v>361</v>
      </c>
    </row>
    <row r="45" spans="2:17" ht="13.95" customHeight="1" x14ac:dyDescent="0.2">
      <c r="B45" s="17"/>
      <c r="C45" s="18"/>
      <c r="D45" s="19"/>
      <c r="E45" s="20"/>
      <c r="F45" s="37"/>
      <c r="G45" s="119" t="s">
        <v>15</v>
      </c>
      <c r="H45" s="119"/>
      <c r="I45" s="15"/>
      <c r="J45" s="16"/>
      <c r="K45" s="38">
        <f>SUM(K$15:K$16)</f>
        <v>0</v>
      </c>
      <c r="L45" s="20">
        <f>SUM(L$15:L$16)</f>
        <v>0</v>
      </c>
      <c r="M45" s="39">
        <f>SUM(M$15:M$16)</f>
        <v>20</v>
      </c>
    </row>
    <row r="46" spans="2:17" ht="13.95" customHeight="1" x14ac:dyDescent="0.2">
      <c r="B46" s="17"/>
      <c r="C46" s="18"/>
      <c r="D46" s="19"/>
      <c r="E46" s="20"/>
      <c r="F46" s="37"/>
      <c r="G46" s="119" t="s">
        <v>16</v>
      </c>
      <c r="H46" s="119"/>
      <c r="I46" s="15"/>
      <c r="J46" s="16"/>
      <c r="K46" s="38">
        <f>SUM(K$17:K$22)</f>
        <v>198</v>
      </c>
      <c r="L46" s="20">
        <f>SUM(L$17:L$22)</f>
        <v>91</v>
      </c>
      <c r="M46" s="39">
        <f>SUM(M$17:M$22)</f>
        <v>37</v>
      </c>
    </row>
    <row r="47" spans="2:17" ht="13.95" customHeight="1" x14ac:dyDescent="0.2">
      <c r="B47" s="17"/>
      <c r="C47" s="18"/>
      <c r="D47" s="19"/>
      <c r="E47" s="20"/>
      <c r="F47" s="37"/>
      <c r="G47" s="119" t="s">
        <v>65</v>
      </c>
      <c r="H47" s="119"/>
      <c r="I47" s="15"/>
      <c r="J47" s="16"/>
      <c r="K47" s="38">
        <f>SUM(K$23:K$23)</f>
        <v>2</v>
      </c>
      <c r="L47" s="20">
        <f>SUM(L$23:L$23)</f>
        <v>19</v>
      </c>
      <c r="M47" s="39">
        <f>SUM(M$23:M$23)</f>
        <v>11</v>
      </c>
    </row>
    <row r="48" spans="2:17" ht="13.95" customHeight="1" x14ac:dyDescent="0.2">
      <c r="B48" s="17"/>
      <c r="C48" s="18"/>
      <c r="D48" s="19"/>
      <c r="E48" s="20"/>
      <c r="F48" s="37"/>
      <c r="G48" s="119" t="s">
        <v>104</v>
      </c>
      <c r="H48" s="119"/>
      <c r="I48" s="15"/>
      <c r="J48" s="16"/>
      <c r="K48" s="38">
        <f>SUM(K$24:K$33)</f>
        <v>78</v>
      </c>
      <c r="L48" s="20">
        <f>SUM(L$24:L$33)</f>
        <v>61</v>
      </c>
      <c r="M48" s="39">
        <f>SUM(M$24:M$33)</f>
        <v>74</v>
      </c>
    </row>
    <row r="49" spans="2:14" ht="13.95" customHeight="1" x14ac:dyDescent="0.2">
      <c r="B49" s="17"/>
      <c r="C49" s="18"/>
      <c r="D49" s="19"/>
      <c r="E49" s="20"/>
      <c r="F49" s="37"/>
      <c r="G49" s="119" t="s">
        <v>48</v>
      </c>
      <c r="H49" s="119"/>
      <c r="I49" s="15"/>
      <c r="J49" s="16"/>
      <c r="K49" s="38">
        <f>SUM(K$39:K$39)</f>
        <v>0</v>
      </c>
      <c r="L49" s="20">
        <f t="shared" ref="L49:M49" si="2">SUM(L$39:L$39)</f>
        <v>0</v>
      </c>
      <c r="M49" s="39">
        <f t="shared" si="2"/>
        <v>0</v>
      </c>
    </row>
    <row r="50" spans="2:14" ht="13.95" customHeight="1" thickBot="1" x14ac:dyDescent="0.25">
      <c r="B50" s="21"/>
      <c r="C50" s="22"/>
      <c r="D50" s="23"/>
      <c r="E50" s="45"/>
      <c r="F50" s="10"/>
      <c r="G50" s="122" t="s">
        <v>45</v>
      </c>
      <c r="H50" s="122"/>
      <c r="I50" s="46"/>
      <c r="J50" s="47"/>
      <c r="K50" s="41">
        <f>SUM(K$34:K$38,K$40)</f>
        <v>12</v>
      </c>
      <c r="L50" s="45">
        <f>SUM(L$34:L$38,L$40)</f>
        <v>0</v>
      </c>
      <c r="M50" s="42">
        <f>SUM(M$34:M$38,M$40)</f>
        <v>8</v>
      </c>
    </row>
    <row r="51" spans="2:14" ht="18" customHeight="1" thickTop="1" x14ac:dyDescent="0.2">
      <c r="B51" s="123" t="s">
        <v>49</v>
      </c>
      <c r="C51" s="124"/>
      <c r="D51" s="125"/>
      <c r="E51" s="53"/>
      <c r="F51" s="113"/>
      <c r="G51" s="126" t="s">
        <v>50</v>
      </c>
      <c r="H51" s="126"/>
      <c r="I51" s="113"/>
      <c r="J51" s="114"/>
      <c r="K51" s="76" t="s">
        <v>51</v>
      </c>
      <c r="L51" s="84"/>
      <c r="M51" s="94"/>
    </row>
    <row r="52" spans="2:14" ht="18" customHeight="1" x14ac:dyDescent="0.2">
      <c r="B52" s="50"/>
      <c r="C52" s="51"/>
      <c r="D52" s="51"/>
      <c r="E52" s="48"/>
      <c r="F52" s="49"/>
      <c r="G52" s="31"/>
      <c r="H52" s="31"/>
      <c r="I52" s="49"/>
      <c r="J52" s="52"/>
      <c r="K52" s="77" t="s">
        <v>52</v>
      </c>
      <c r="L52" s="85"/>
      <c r="M52" s="88"/>
    </row>
    <row r="53" spans="2:14" ht="18" customHeight="1" x14ac:dyDescent="0.2">
      <c r="B53" s="17"/>
      <c r="C53" s="18"/>
      <c r="D53" s="18"/>
      <c r="E53" s="54"/>
      <c r="F53" s="7"/>
      <c r="G53" s="127" t="s">
        <v>53</v>
      </c>
      <c r="H53" s="127"/>
      <c r="I53" s="111"/>
      <c r="J53" s="115"/>
      <c r="K53" s="78" t="s">
        <v>54</v>
      </c>
      <c r="L53" s="86"/>
      <c r="M53" s="86"/>
    </row>
    <row r="54" spans="2:14" ht="18" customHeight="1" x14ac:dyDescent="0.2">
      <c r="B54" s="17"/>
      <c r="C54" s="18"/>
      <c r="D54" s="18"/>
      <c r="E54" s="55"/>
      <c r="F54" s="18"/>
      <c r="G54" s="56"/>
      <c r="H54" s="56"/>
      <c r="I54" s="51"/>
      <c r="J54" s="57"/>
      <c r="K54" s="79" t="s">
        <v>105</v>
      </c>
      <c r="L54" s="87"/>
      <c r="M54" s="87"/>
    </row>
    <row r="55" spans="2:14" ht="18" customHeight="1" x14ac:dyDescent="0.2">
      <c r="B55" s="17"/>
      <c r="C55" s="18"/>
      <c r="D55" s="18"/>
      <c r="E55" s="55"/>
      <c r="F55" s="18"/>
      <c r="G55" s="56"/>
      <c r="H55" s="56"/>
      <c r="I55" s="51"/>
      <c r="J55" s="57"/>
      <c r="K55" s="77" t="s">
        <v>78</v>
      </c>
      <c r="L55" s="85"/>
      <c r="M55" s="88"/>
    </row>
    <row r="56" spans="2:14" ht="18" customHeight="1" x14ac:dyDescent="0.2">
      <c r="B56" s="17"/>
      <c r="C56" s="18"/>
      <c r="D56" s="18"/>
      <c r="E56" s="54"/>
      <c r="F56" s="7"/>
      <c r="G56" s="127" t="s">
        <v>55</v>
      </c>
      <c r="H56" s="127"/>
      <c r="I56" s="111"/>
      <c r="J56" s="115"/>
      <c r="K56" s="78" t="s">
        <v>79</v>
      </c>
      <c r="L56" s="86"/>
      <c r="M56" s="86"/>
    </row>
    <row r="57" spans="2:14" ht="18" customHeight="1" x14ac:dyDescent="0.2">
      <c r="B57" s="17"/>
      <c r="C57" s="18"/>
      <c r="D57" s="18"/>
      <c r="E57" s="55"/>
      <c r="F57" s="18"/>
      <c r="G57" s="56"/>
      <c r="H57" s="56"/>
      <c r="I57" s="51"/>
      <c r="J57" s="57"/>
      <c r="K57" s="79" t="s">
        <v>106</v>
      </c>
      <c r="L57" s="87"/>
      <c r="M57" s="87"/>
    </row>
    <row r="58" spans="2:14" ht="18" customHeight="1" x14ac:dyDescent="0.2">
      <c r="B58" s="17"/>
      <c r="C58" s="18"/>
      <c r="D58" s="18"/>
      <c r="E58" s="55"/>
      <c r="F58" s="18"/>
      <c r="G58" s="56"/>
      <c r="H58" s="56"/>
      <c r="I58" s="51"/>
      <c r="J58" s="57"/>
      <c r="K58" s="79" t="s">
        <v>107</v>
      </c>
      <c r="L58" s="87"/>
      <c r="M58" s="87"/>
    </row>
    <row r="59" spans="2:14" ht="18" customHeight="1" x14ac:dyDescent="0.2">
      <c r="B59" s="17"/>
      <c r="C59" s="18"/>
      <c r="D59" s="18"/>
      <c r="E59" s="12"/>
      <c r="F59" s="13"/>
      <c r="G59" s="31"/>
      <c r="H59" s="31"/>
      <c r="I59" s="49"/>
      <c r="J59" s="52"/>
      <c r="K59" s="79" t="s">
        <v>106</v>
      </c>
      <c r="L59" s="88"/>
      <c r="M59" s="88"/>
    </row>
    <row r="60" spans="2:14" ht="18" customHeight="1" x14ac:dyDescent="0.2">
      <c r="B60" s="24"/>
      <c r="C60" s="13"/>
      <c r="D60" s="13"/>
      <c r="E60" s="20"/>
      <c r="F60" s="37"/>
      <c r="G60" s="119" t="s">
        <v>56</v>
      </c>
      <c r="H60" s="119"/>
      <c r="I60" s="15"/>
      <c r="J60" s="16"/>
      <c r="K60" s="70" t="s">
        <v>133</v>
      </c>
      <c r="L60" s="99"/>
      <c r="M60" s="89"/>
    </row>
    <row r="61" spans="2:14" ht="18" customHeight="1" x14ac:dyDescent="0.2">
      <c r="B61" s="120" t="s">
        <v>57</v>
      </c>
      <c r="C61" s="121"/>
      <c r="D61" s="121"/>
      <c r="E61" s="7"/>
      <c r="F61" s="7"/>
      <c r="G61" s="7"/>
      <c r="H61" s="7"/>
      <c r="I61" s="7"/>
      <c r="J61" s="7"/>
      <c r="K61" s="7"/>
      <c r="L61" s="7"/>
      <c r="M61" s="7"/>
      <c r="N61" s="17"/>
    </row>
    <row r="62" spans="2:14" ht="14.1" customHeight="1" x14ac:dyDescent="0.2">
      <c r="B62" s="58"/>
      <c r="C62" s="59" t="s">
        <v>58</v>
      </c>
      <c r="D62" s="60"/>
      <c r="E62" s="59"/>
      <c r="F62" s="59"/>
      <c r="G62" s="59"/>
      <c r="H62" s="59"/>
      <c r="I62" s="59"/>
      <c r="J62" s="59"/>
      <c r="K62" s="59"/>
      <c r="L62" s="59"/>
      <c r="M62" s="59"/>
      <c r="N62" s="61"/>
    </row>
    <row r="63" spans="2:14" ht="14.1" customHeight="1" x14ac:dyDescent="0.2">
      <c r="B63" s="58"/>
      <c r="C63" s="59" t="s">
        <v>59</v>
      </c>
      <c r="D63" s="60"/>
      <c r="E63" s="59"/>
      <c r="F63" s="59"/>
      <c r="G63" s="59"/>
      <c r="H63" s="59"/>
      <c r="I63" s="59"/>
      <c r="J63" s="59"/>
      <c r="K63" s="59"/>
      <c r="L63" s="59"/>
      <c r="M63" s="59"/>
      <c r="N63" s="61"/>
    </row>
    <row r="64" spans="2:14" ht="14.1" customHeight="1" x14ac:dyDescent="0.2">
      <c r="B64" s="58"/>
      <c r="C64" s="59" t="s">
        <v>60</v>
      </c>
      <c r="D64" s="60"/>
      <c r="E64" s="59"/>
      <c r="F64" s="59"/>
      <c r="G64" s="59"/>
      <c r="H64" s="59"/>
      <c r="I64" s="59"/>
      <c r="J64" s="59"/>
      <c r="K64" s="59"/>
      <c r="L64" s="59"/>
      <c r="M64" s="59"/>
      <c r="N64" s="61"/>
    </row>
    <row r="65" spans="2:14" ht="14.1" customHeight="1" x14ac:dyDescent="0.2">
      <c r="B65" s="58"/>
      <c r="C65" s="59" t="s">
        <v>86</v>
      </c>
      <c r="D65" s="60"/>
      <c r="E65" s="59"/>
      <c r="F65" s="59"/>
      <c r="G65" s="59"/>
      <c r="H65" s="59"/>
      <c r="I65" s="59"/>
      <c r="J65" s="59"/>
      <c r="K65" s="59"/>
      <c r="L65" s="59"/>
      <c r="M65" s="59"/>
      <c r="N65" s="61"/>
    </row>
    <row r="66" spans="2:14" ht="14.1" customHeight="1" x14ac:dyDescent="0.2">
      <c r="B66" s="58"/>
      <c r="C66" s="59" t="s">
        <v>108</v>
      </c>
      <c r="D66" s="60"/>
      <c r="E66" s="59"/>
      <c r="F66" s="59"/>
      <c r="G66" s="59"/>
      <c r="H66" s="59"/>
      <c r="I66" s="59"/>
      <c r="J66" s="59"/>
      <c r="K66" s="59"/>
      <c r="L66" s="59"/>
      <c r="M66" s="59"/>
      <c r="N66" s="61"/>
    </row>
    <row r="67" spans="2:14" ht="14.1" customHeight="1" x14ac:dyDescent="0.2">
      <c r="B67" s="61"/>
      <c r="C67" s="59" t="s">
        <v>85</v>
      </c>
      <c r="D67" s="59"/>
      <c r="E67" s="59"/>
      <c r="F67" s="59"/>
      <c r="G67" s="59"/>
      <c r="H67" s="59"/>
      <c r="I67" s="59"/>
      <c r="J67" s="59"/>
      <c r="K67" s="59"/>
      <c r="L67" s="59"/>
      <c r="M67" s="59"/>
      <c r="N67" s="61"/>
    </row>
    <row r="68" spans="2:14" ht="14.1" customHeight="1" x14ac:dyDescent="0.2">
      <c r="B68" s="61"/>
      <c r="C68" s="59" t="s">
        <v>84</v>
      </c>
      <c r="D68" s="59"/>
      <c r="E68" s="59"/>
      <c r="F68" s="59"/>
      <c r="G68" s="59"/>
      <c r="H68" s="59"/>
      <c r="I68" s="59"/>
      <c r="J68" s="59"/>
      <c r="K68" s="59"/>
      <c r="L68" s="59"/>
      <c r="M68" s="59"/>
      <c r="N68" s="61"/>
    </row>
    <row r="69" spans="2:14" ht="14.1" customHeight="1" x14ac:dyDescent="0.2">
      <c r="B69" s="61"/>
      <c r="C69" s="59" t="s">
        <v>81</v>
      </c>
      <c r="D69" s="59"/>
      <c r="E69" s="59"/>
      <c r="F69" s="59"/>
      <c r="G69" s="59"/>
      <c r="H69" s="59"/>
      <c r="I69" s="59"/>
      <c r="J69" s="59"/>
      <c r="K69" s="59"/>
      <c r="L69" s="59"/>
      <c r="M69" s="59"/>
      <c r="N69" s="61"/>
    </row>
    <row r="70" spans="2:14" ht="14.1" customHeight="1" x14ac:dyDescent="0.2">
      <c r="B70" s="61"/>
      <c r="C70" s="59" t="s">
        <v>82</v>
      </c>
      <c r="D70" s="59"/>
      <c r="E70" s="59"/>
      <c r="F70" s="59"/>
      <c r="G70" s="59"/>
      <c r="H70" s="59"/>
      <c r="I70" s="59"/>
      <c r="J70" s="59"/>
      <c r="K70" s="59"/>
      <c r="L70" s="59"/>
      <c r="M70" s="59"/>
      <c r="N70" s="61"/>
    </row>
    <row r="71" spans="2:14" ht="14.1" customHeight="1" x14ac:dyDescent="0.2">
      <c r="B71" s="61"/>
      <c r="C71" s="59" t="s">
        <v>109</v>
      </c>
      <c r="D71" s="59"/>
      <c r="E71" s="59"/>
      <c r="F71" s="59"/>
      <c r="G71" s="59"/>
      <c r="H71" s="59"/>
      <c r="I71" s="59"/>
      <c r="J71" s="59"/>
      <c r="K71" s="59"/>
      <c r="L71" s="59"/>
      <c r="M71" s="59"/>
      <c r="N71" s="61"/>
    </row>
    <row r="72" spans="2:14" ht="14.1" customHeight="1" x14ac:dyDescent="0.2">
      <c r="B72" s="61"/>
      <c r="C72" s="59" t="s">
        <v>87</v>
      </c>
      <c r="D72" s="59"/>
      <c r="E72" s="59"/>
      <c r="F72" s="59"/>
      <c r="G72" s="59"/>
      <c r="H72" s="59"/>
      <c r="I72" s="59"/>
      <c r="J72" s="59"/>
      <c r="K72" s="59"/>
      <c r="L72" s="59"/>
      <c r="M72" s="59"/>
      <c r="N72" s="61"/>
    </row>
    <row r="73" spans="2:14" ht="14.1" customHeight="1" x14ac:dyDescent="0.2">
      <c r="B73" s="61"/>
      <c r="C73" s="59" t="s">
        <v>88</v>
      </c>
      <c r="D73" s="59"/>
      <c r="E73" s="59"/>
      <c r="F73" s="59"/>
      <c r="G73" s="59"/>
      <c r="H73" s="59"/>
      <c r="I73" s="59"/>
      <c r="J73" s="59"/>
      <c r="K73" s="59"/>
      <c r="L73" s="59"/>
      <c r="M73" s="59"/>
      <c r="N73" s="61"/>
    </row>
    <row r="74" spans="2:14" ht="14.1" customHeight="1" x14ac:dyDescent="0.2">
      <c r="B74" s="61"/>
      <c r="C74" s="59" t="s">
        <v>89</v>
      </c>
      <c r="D74" s="59"/>
      <c r="E74" s="59"/>
      <c r="F74" s="59"/>
      <c r="G74" s="59"/>
      <c r="H74" s="59"/>
      <c r="I74" s="59"/>
      <c r="J74" s="59"/>
      <c r="K74" s="59"/>
      <c r="L74" s="59"/>
      <c r="M74" s="59"/>
      <c r="N74" s="61"/>
    </row>
    <row r="75" spans="2:14" ht="14.1" customHeight="1" x14ac:dyDescent="0.2">
      <c r="B75" s="61"/>
      <c r="C75" s="59" t="s">
        <v>90</v>
      </c>
      <c r="D75" s="59"/>
      <c r="E75" s="59"/>
      <c r="F75" s="59"/>
      <c r="G75" s="59"/>
      <c r="H75" s="59"/>
      <c r="I75" s="59"/>
      <c r="J75" s="59"/>
      <c r="K75" s="59"/>
      <c r="L75" s="59"/>
      <c r="M75" s="59"/>
      <c r="N75" s="61"/>
    </row>
    <row r="76" spans="2:14" ht="18" customHeight="1" x14ac:dyDescent="0.2">
      <c r="B76" s="61"/>
      <c r="C76" s="59" t="s">
        <v>110</v>
      </c>
      <c r="D76" s="59"/>
      <c r="E76" s="59"/>
      <c r="F76" s="59"/>
      <c r="G76" s="59"/>
      <c r="H76" s="59"/>
      <c r="I76" s="59"/>
      <c r="J76" s="59"/>
      <c r="K76" s="59"/>
      <c r="L76" s="59"/>
      <c r="M76" s="59"/>
      <c r="N76" s="61"/>
    </row>
    <row r="77" spans="2:14" x14ac:dyDescent="0.2">
      <c r="B77" s="61"/>
      <c r="C77" s="59" t="s">
        <v>111</v>
      </c>
      <c r="D77" s="59"/>
      <c r="E77" s="59"/>
      <c r="F77" s="59"/>
      <c r="G77" s="59"/>
      <c r="H77" s="59"/>
      <c r="I77" s="59"/>
      <c r="J77" s="59"/>
      <c r="K77" s="59"/>
      <c r="L77" s="59"/>
      <c r="M77" s="59"/>
      <c r="N77" s="61"/>
    </row>
    <row r="78" spans="2:14" x14ac:dyDescent="0.2">
      <c r="B78" s="61"/>
      <c r="C78" s="59" t="s">
        <v>91</v>
      </c>
      <c r="D78" s="59"/>
      <c r="E78" s="59"/>
      <c r="F78" s="59"/>
      <c r="G78" s="59"/>
      <c r="H78" s="59"/>
      <c r="I78" s="59"/>
      <c r="J78" s="59"/>
      <c r="K78" s="59"/>
      <c r="L78" s="59"/>
      <c r="M78" s="59"/>
      <c r="N78" s="61"/>
    </row>
    <row r="79" spans="2:14" ht="14.1" customHeight="1" x14ac:dyDescent="0.2">
      <c r="B79" s="61"/>
      <c r="C79" s="59" t="s">
        <v>83</v>
      </c>
      <c r="D79" s="59"/>
      <c r="E79" s="59"/>
      <c r="F79" s="59"/>
      <c r="G79" s="59"/>
      <c r="H79" s="59"/>
      <c r="I79" s="59"/>
      <c r="J79" s="59"/>
      <c r="K79" s="59"/>
      <c r="L79" s="59"/>
      <c r="M79" s="59"/>
      <c r="N79" s="61"/>
    </row>
    <row r="80" spans="2:14" x14ac:dyDescent="0.2">
      <c r="B80" s="96"/>
      <c r="C80" s="59" t="s">
        <v>92</v>
      </c>
      <c r="N80" s="96"/>
    </row>
    <row r="81" spans="2:14" x14ac:dyDescent="0.2">
      <c r="B81" s="61"/>
      <c r="C81" s="59" t="s">
        <v>69</v>
      </c>
      <c r="D81" s="59"/>
      <c r="E81" s="59"/>
      <c r="F81" s="59"/>
      <c r="G81" s="59"/>
      <c r="H81" s="59"/>
      <c r="I81" s="59"/>
      <c r="J81" s="59"/>
      <c r="K81" s="59"/>
      <c r="L81" s="59"/>
      <c r="M81" s="59"/>
      <c r="N81" s="61"/>
    </row>
    <row r="82" spans="2:14" x14ac:dyDescent="0.2">
      <c r="B82" s="61"/>
      <c r="C82" s="59" t="s">
        <v>61</v>
      </c>
      <c r="D82" s="59"/>
      <c r="E82" s="59"/>
      <c r="F82" s="59"/>
      <c r="G82" s="59"/>
      <c r="H82" s="59"/>
      <c r="I82" s="59"/>
      <c r="J82" s="59"/>
      <c r="K82" s="59"/>
      <c r="L82" s="59"/>
      <c r="M82" s="59"/>
      <c r="N82" s="61"/>
    </row>
    <row r="83" spans="2:14" x14ac:dyDescent="0.2">
      <c r="B83" s="96"/>
      <c r="C83" s="59" t="s">
        <v>93</v>
      </c>
      <c r="N83" s="96"/>
    </row>
    <row r="84" spans="2:14" x14ac:dyDescent="0.2">
      <c r="B84" s="96"/>
      <c r="C84" s="59" t="s">
        <v>120</v>
      </c>
      <c r="N84" s="96"/>
    </row>
    <row r="85" spans="2:14" ht="13.8" thickBot="1" x14ac:dyDescent="0.25">
      <c r="B85" s="97"/>
      <c r="C85" s="80" t="s">
        <v>94</v>
      </c>
      <c r="D85" s="98"/>
      <c r="E85" s="98"/>
      <c r="F85" s="98"/>
      <c r="G85" s="98"/>
      <c r="H85" s="98"/>
      <c r="I85" s="98"/>
      <c r="J85" s="98"/>
      <c r="K85" s="98"/>
      <c r="L85" s="98"/>
      <c r="M85" s="98"/>
      <c r="N85" s="96"/>
    </row>
  </sheetData>
  <mergeCells count="25">
    <mergeCell ref="B61:D61"/>
    <mergeCell ref="G50:H50"/>
    <mergeCell ref="B51:D51"/>
    <mergeCell ref="G51:H51"/>
    <mergeCell ref="G53:H53"/>
    <mergeCell ref="G56:H56"/>
    <mergeCell ref="G60:H60"/>
    <mergeCell ref="G49:H49"/>
    <mergeCell ref="G10:H10"/>
    <mergeCell ref="C39:D39"/>
    <mergeCell ref="B41:I41"/>
    <mergeCell ref="B42:D42"/>
    <mergeCell ref="G42:H42"/>
    <mergeCell ref="G43:H43"/>
    <mergeCell ref="G44:H44"/>
    <mergeCell ref="G45:H45"/>
    <mergeCell ref="G46:H46"/>
    <mergeCell ref="G47:H47"/>
    <mergeCell ref="G48:H48"/>
    <mergeCell ref="D9:F9"/>
    <mergeCell ref="D4:G4"/>
    <mergeCell ref="D5:G5"/>
    <mergeCell ref="D6:G6"/>
    <mergeCell ref="D7:F7"/>
    <mergeCell ref="D8:F8"/>
  </mergeCells>
  <phoneticPr fontId="23"/>
  <conditionalFormatting sqref="N11:N40">
    <cfRule type="expression" dxfId="7"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亀山4.5</vt:lpstr>
      <vt:lpstr>亀山5.16</vt:lpstr>
      <vt:lpstr>亀山6.13</vt:lpstr>
      <vt:lpstr>亀山7.13</vt:lpstr>
      <vt:lpstr>亀山8.10</vt:lpstr>
      <vt:lpstr>亀山9.14</vt:lpstr>
      <vt:lpstr>亀山10.11</vt:lpstr>
      <vt:lpstr>亀山11.8</vt:lpstr>
      <vt:lpstr>亀山12.21</vt:lpstr>
      <vt:lpstr>亀山1.5</vt:lpstr>
      <vt:lpstr>亀山2.8</vt:lpstr>
      <vt:lpstr>亀山3.3</vt:lpstr>
      <vt:lpstr>亀山1.5!Print_Area</vt:lpstr>
      <vt:lpstr>亀山10.11!Print_Area</vt:lpstr>
      <vt:lpstr>亀山11.8!Print_Area</vt:lpstr>
      <vt:lpstr>亀山12.21!Print_Area</vt:lpstr>
      <vt:lpstr>亀山2.8!Print_Area</vt:lpstr>
      <vt:lpstr>亀山3.3!Print_Area</vt:lpstr>
      <vt:lpstr>亀山4.5!Print_Area</vt:lpstr>
      <vt:lpstr>亀山5.16!Print_Area</vt:lpstr>
      <vt:lpstr>亀山6.13!Print_Area</vt:lpstr>
      <vt:lpstr>亀山7.13!Print_Area</vt:lpstr>
      <vt:lpstr>亀山8.10!Print_Area</vt:lpstr>
      <vt:lpstr>亀山9.14!Print_Area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2023-03-14T00:52:35Z</dcterms:created>
  <dcterms:modified xsi:type="dcterms:W3CDTF">2024-02-27T01:59:15Z</dcterms:modified>
</cp:coreProperties>
</file>